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caldiavillamontellano-my.sharepoint.com/personal/compras_alcaldiavillamontellano_com/Documents/Escritorio/DGCP/COMPARACION DE PRECIOS/AVMLL-CCC-CP-2026-0001/"/>
    </mc:Choice>
  </mc:AlternateContent>
  <xr:revisionPtr revIDLastSave="0" documentId="8_{7ADF310C-0785-43C6-9837-769F628A8332}" xr6:coauthVersionLast="47" xr6:coauthVersionMax="47" xr10:uidLastSave="{00000000-0000-0000-0000-000000000000}"/>
  <bookViews>
    <workbookView xWindow="48" yWindow="636" windowWidth="20112" windowHeight="11964" xr2:uid="{D0FDEEB7-8A68-4C64-9BA0-9660BF8A4CB4}"/>
  </bookViews>
  <sheets>
    <sheet name="presupuesto sin precio con bade" sheetId="1" r:id="rId1"/>
    <sheet name="presupuesto sin precio sin bade" sheetId="2" r:id="rId2"/>
  </sheets>
  <externalReferences>
    <externalReference r:id="rId3"/>
  </externalReferences>
  <definedNames>
    <definedName name="_xlnm.Print_Area" localSheetId="0">'presupuesto sin precio con bade'!$A$1:$G$60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G38" i="1" s="1"/>
  <c r="A39" i="1"/>
  <c r="A40" i="1" s="1"/>
  <c r="A41" i="1" s="1"/>
  <c r="D36" i="1"/>
  <c r="C36" i="1"/>
  <c r="F36" i="1" s="1"/>
  <c r="B36" i="1"/>
  <c r="C35" i="1"/>
  <c r="F35" i="1" s="1"/>
  <c r="C34" i="1"/>
  <c r="C28" i="1" s="1"/>
  <c r="A34" i="1"/>
  <c r="A35" i="1" s="1"/>
  <c r="A36" i="1" s="1"/>
  <c r="F33" i="1"/>
  <c r="C33" i="1"/>
  <c r="A33" i="1"/>
  <c r="C26" i="1"/>
  <c r="F26" i="1" s="1"/>
  <c r="A26" i="1"/>
  <c r="A27" i="1" s="1"/>
  <c r="A28" i="1" s="1"/>
  <c r="A29" i="1" s="1"/>
  <c r="F20" i="1"/>
  <c r="C19" i="1"/>
  <c r="C27" i="1" s="1"/>
  <c r="F27" i="1" s="1"/>
  <c r="F18" i="1"/>
  <c r="A18" i="1"/>
  <c r="A19" i="1" s="1"/>
  <c r="A20" i="1" s="1"/>
  <c r="C17" i="1"/>
  <c r="F17" i="1" s="1"/>
  <c r="A17" i="1"/>
  <c r="F39" i="2"/>
  <c r="F38" i="2"/>
  <c r="F37" i="2"/>
  <c r="A37" i="2"/>
  <c r="A38" i="2" s="1"/>
  <c r="A39" i="2" s="1"/>
  <c r="C34" i="2"/>
  <c r="C28" i="2" s="1"/>
  <c r="F28" i="2" s="1"/>
  <c r="C33" i="2"/>
  <c r="C17" i="2" s="1"/>
  <c r="F17" i="2" s="1"/>
  <c r="A33" i="2"/>
  <c r="A34" i="2" s="1"/>
  <c r="C26" i="2"/>
  <c r="F26" i="2" s="1"/>
  <c r="A26" i="2"/>
  <c r="A27" i="2" s="1"/>
  <c r="A28" i="2" s="1"/>
  <c r="A29" i="2" s="1"/>
  <c r="F20" i="2"/>
  <c r="F18" i="2"/>
  <c r="A17" i="2"/>
  <c r="A18" i="2" s="1"/>
  <c r="A19" i="2" s="1"/>
  <c r="A20" i="2" s="1"/>
  <c r="F19" i="1" l="1"/>
  <c r="G16" i="1" s="1"/>
  <c r="C19" i="2"/>
  <c r="C27" i="2" s="1"/>
  <c r="F27" i="2" s="1"/>
  <c r="F34" i="2"/>
  <c r="F33" i="2"/>
  <c r="G36" i="2"/>
  <c r="C29" i="1"/>
  <c r="F29" i="1" s="1"/>
  <c r="F28" i="1"/>
  <c r="F34" i="1"/>
  <c r="G32" i="1" s="1"/>
  <c r="C29" i="2" l="1"/>
  <c r="F29" i="2" s="1"/>
  <c r="G25" i="2" s="1"/>
  <c r="F19" i="2"/>
  <c r="G16" i="2" s="1"/>
  <c r="G25" i="1"/>
  <c r="G44" i="1" s="1"/>
  <c r="F51" i="1" s="1"/>
  <c r="G32" i="2"/>
  <c r="G42" i="2" l="1"/>
  <c r="F47" i="2" s="1"/>
  <c r="F46" i="1"/>
  <c r="F53" i="1" s="1"/>
  <c r="F48" i="1"/>
  <c r="F50" i="1"/>
  <c r="F52" i="1"/>
  <c r="F47" i="1"/>
  <c r="F49" i="1"/>
  <c r="F48" i="2"/>
  <c r="F44" i="2"/>
  <c r="F46" i="2"/>
  <c r="F49" i="2"/>
  <c r="F50" i="2" l="1"/>
  <c r="F45" i="2"/>
  <c r="G55" i="1"/>
  <c r="G58" i="1" s="1"/>
  <c r="F51" i="2"/>
  <c r="G53" i="2" l="1"/>
  <c r="G56" i="2" s="1"/>
</calcChain>
</file>

<file path=xl/sharedStrings.xml><?xml version="1.0" encoding="utf-8"?>
<sst xmlns="http://schemas.openxmlformats.org/spreadsheetml/2006/main" count="126" uniqueCount="58">
  <si>
    <t xml:space="preserve">PROVINCIA: PUERTO PLATA </t>
  </si>
  <si>
    <t>FECHA:</t>
  </si>
  <si>
    <t>MUNICIPIO: MONTELLANO</t>
  </si>
  <si>
    <t>DISTRITO MUNICIPAL: VILLA MONTELLANO</t>
  </si>
  <si>
    <t xml:space="preserve">UBICACIÓN: </t>
  </si>
  <si>
    <t xml:space="preserve">TIPO DE OBRA: CONSTRUCCION Y REHABILITACION DE ACERAS Y CONTENES </t>
  </si>
  <si>
    <t>PRESUPUESTO:</t>
  </si>
  <si>
    <t>PRESUPUESTO GENERAL DE CONSTRUCCION Y REHABILITACION DE ACERAS Y CONTENES EN  VILLA MONTELLANO</t>
  </si>
  <si>
    <t>Fecha:</t>
  </si>
  <si>
    <t>ITEM</t>
  </si>
  <si>
    <t>CONCEPTO</t>
  </si>
  <si>
    <t>CANTIDAD</t>
  </si>
  <si>
    <t>UNIDAD</t>
  </si>
  <si>
    <t xml:space="preserve">PRECIO </t>
  </si>
  <si>
    <t xml:space="preserve">VALOR TOTAL PESOS </t>
  </si>
  <si>
    <t xml:space="preserve"> SUB-TOTAL PESOS </t>
  </si>
  <si>
    <t>PRELIMINARES</t>
  </si>
  <si>
    <t>LIMPIEZA INICIAL (CONTEMPLAR CORTE DE MALEZA Y RETIRO DE ESCOMBROS)  (DETALLAR PARTIDA EN ANALISIS DE COSTO)</t>
  </si>
  <si>
    <t>M2</t>
  </si>
  <si>
    <t xml:space="preserve">LEVANTAMIENTO, REPLANTEO Y MARCADO TOPOGRAFICO- DETALLAR PARTIDA EN ANALISIS DE COSTO </t>
  </si>
  <si>
    <t>UND</t>
  </si>
  <si>
    <t xml:space="preserve">REPLANTEADO </t>
  </si>
  <si>
    <t>ML</t>
  </si>
  <si>
    <t xml:space="preserve">LETREROS </t>
  </si>
  <si>
    <t>CONSTRUCCIÓN DE CONTENES  Y ACERAS</t>
  </si>
  <si>
    <t xml:space="preserve">MOVIMIENTO DE TIERRA </t>
  </si>
  <si>
    <t>EXCAVACION EN AREA REQUERIDAS</t>
  </si>
  <si>
    <t>M3</t>
  </si>
  <si>
    <t xml:space="preserve">DEMOLICION EN AREA REQUERIDAS </t>
  </si>
  <si>
    <t>SUMINISTRO Y COLOCACION DE RELLENO COMPACTADO</t>
  </si>
  <si>
    <t xml:space="preserve">BOTES </t>
  </si>
  <si>
    <t>HORMIGON EN:</t>
  </si>
  <si>
    <t xml:space="preserve">CONTENES PULIDOS - HORMIGON 210KG/CM2 </t>
  </si>
  <si>
    <t xml:space="preserve">ACERA E=0.10M, F'C=210KG/CM2 </t>
  </si>
  <si>
    <t>MISCELANEOS</t>
  </si>
  <si>
    <t>PA</t>
  </si>
  <si>
    <t>PRUEBA DE HORMIGON</t>
  </si>
  <si>
    <t>BOTE FINAL</t>
  </si>
  <si>
    <t>SUB-TOTAL GENERAL</t>
  </si>
  <si>
    <t>COSTOS INDIRECTOS APLICADOS</t>
  </si>
  <si>
    <t>DIRECCIÓN TÉCNICA Y RESP. ADM.</t>
  </si>
  <si>
    <t>%</t>
  </si>
  <si>
    <t>SEGURO Y FIANZA</t>
  </si>
  <si>
    <t>GASTOS ADMINISTRATIVOS</t>
  </si>
  <si>
    <t>TRANSPORTE</t>
  </si>
  <si>
    <t>IMPREVISTOS</t>
  </si>
  <si>
    <t>FONDO DE PENSIONES (LEY 6-86)</t>
  </si>
  <si>
    <t>CODIA</t>
  </si>
  <si>
    <t>ITBIS (18% DE LA DIRECCIÓN TÉCNICA)</t>
  </si>
  <si>
    <t>SUB-TOTAL INDIRECTOS</t>
  </si>
  <si>
    <t>TOTAL GENERAL</t>
  </si>
  <si>
    <t/>
  </si>
  <si>
    <t xml:space="preserve">BADEN </t>
  </si>
  <si>
    <t>LIMPIEZA FINAL  (DETALLAR PARTIDA EN ANALISIS DE COSTO)</t>
  </si>
  <si>
    <t xml:space="preserve">SECTOR: HIGUERITO Y LOS ALTOS DE LOS CIRUELOS </t>
  </si>
  <si>
    <t>MUNICIPIO: VILLA MONTELLANO</t>
  </si>
  <si>
    <t>UBICACIÓN: C/16 DE AGOSTO, RESIDENCIAL MONTE BRAVO</t>
  </si>
  <si>
    <t>PRESUPUESTO: AVMLL-CCC-CP-2026-0001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</si>
</sst>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[$-C0A]d\-mmm\-yy;@"/>
    <numFmt numFmtId="165" formatCode="&quot;RD$&quot;\ #,##0.00"/>
    <numFmt numFmtId="166" formatCode="_-* #,##0.00\ _€_-;\-* #,##0.00\ _€_-;_-* &quot;-&quot;??\ _€_-;_-@_-"/>
    <numFmt numFmtId="167" formatCode="&quot;RD$&quot;#,##0.00"/>
    <numFmt numFmtId="168" formatCode="&quot;RD$&quot;#,##0"/>
    <numFmt numFmtId="169" formatCode="&quot;US$&quot;\ #,##0.00"/>
    <numFmt numFmtId="170" formatCode="&quot;US$&quot;#,##0.00&quot;/m2&quot;"/>
    <numFmt numFmtId="171" formatCode="&quot;US$&quot;#,##0.00&quot;/gls&quot;"/>
    <numFmt numFmtId="172" formatCode="&quot;US$&quot;#,##0.00"/>
    <numFmt numFmtId="173" formatCode="&quot;$&quot;\ 0.00\ &quot;/m2&quot;"/>
    <numFmt numFmtId="174" formatCode="&quot;$&quot;0.00&quot;/gl&quot;"/>
    <numFmt numFmtId="175" formatCode="&quot;$&quot;#,##0.00"/>
  </numFmts>
  <fonts count="30">
    <font>
      <sz val="12"/>
      <color theme="1"/>
      <name val="Body Font"/>
      <family val="2"/>
    </font>
    <font>
      <sz val="12"/>
      <color theme="1"/>
      <name val="Body Font"/>
      <family val="2"/>
    </font>
    <font>
      <b/>
      <sz val="14"/>
      <color rgb="FF000000"/>
      <name val="Aptos Display"/>
      <family val="2"/>
    </font>
    <font>
      <b/>
      <sz val="14"/>
      <color theme="1"/>
      <name val="Aptos Display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Arial"/>
      <family val="2"/>
    </font>
    <font>
      <b/>
      <i/>
      <u/>
      <sz val="10"/>
      <name val="Arial"/>
      <family val="2"/>
    </font>
    <font>
      <b/>
      <i/>
      <u val="singleAccounting"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A4BFDB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B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7" fillId="0" borderId="0"/>
  </cellStyleXfs>
  <cellXfs count="116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2" fontId="4" fillId="0" borderId="16" xfId="3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/>
    </xf>
    <xf numFmtId="4" fontId="4" fillId="0" borderId="18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10" fontId="20" fillId="0" borderId="20" xfId="2" applyNumberFormat="1" applyFont="1" applyFill="1" applyBorder="1" applyAlignment="1">
      <alignment horizontal="right" vertical="center"/>
    </xf>
    <xf numFmtId="44" fontId="0" fillId="0" borderId="0" xfId="1" applyFont="1" applyAlignment="1">
      <alignment vertical="center"/>
    </xf>
    <xf numFmtId="4" fontId="24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9" fontId="23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4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170" fontId="28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171" fontId="28" fillId="0" borderId="0" xfId="0" applyNumberFormat="1" applyFont="1" applyAlignment="1">
      <alignment horizontal="center" vertical="center"/>
    </xf>
    <xf numFmtId="170" fontId="29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172" fontId="28" fillId="0" borderId="0" xfId="0" applyNumberFormat="1" applyFont="1" applyAlignment="1">
      <alignment horizontal="center" vertical="center"/>
    </xf>
    <xf numFmtId="173" fontId="24" fillId="0" borderId="0" xfId="0" applyNumberFormat="1" applyFont="1" applyAlignment="1">
      <alignment horizontal="right" vertical="center"/>
    </xf>
    <xf numFmtId="174" fontId="0" fillId="0" borderId="0" xfId="0" applyNumberForma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10" fontId="25" fillId="0" borderId="0" xfId="2" applyNumberFormat="1" applyFon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175" fontId="0" fillId="0" borderId="0" xfId="0" applyNumberFormat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165" fontId="16" fillId="0" borderId="19" xfId="0" applyNumberFormat="1" applyFont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165" fontId="16" fillId="0" borderId="20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16" fillId="0" borderId="14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9" fillId="0" borderId="1" xfId="4" applyFont="1" applyBorder="1" applyAlignment="1">
      <alignment horizontal="center" vertical="center"/>
    </xf>
    <xf numFmtId="4" fontId="20" fillId="0" borderId="20" xfId="0" applyNumberFormat="1" applyFont="1" applyBorder="1" applyAlignment="1">
      <alignment horizontal="center" vertical="center"/>
    </xf>
    <xf numFmtId="165" fontId="17" fillId="0" borderId="22" xfId="0" applyNumberFormat="1" applyFont="1" applyBorder="1" applyAlignment="1">
      <alignment horizontal="right" vertical="center"/>
    </xf>
    <xf numFmtId="4" fontId="8" fillId="2" borderId="6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 wrapText="1"/>
    </xf>
    <xf numFmtId="4" fontId="10" fillId="3" borderId="7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right" vertical="center"/>
    </xf>
    <xf numFmtId="0" fontId="11" fillId="4" borderId="11" xfId="0" applyFont="1" applyFill="1" applyBorder="1" applyAlignment="1">
      <alignment vertical="center"/>
    </xf>
    <xf numFmtId="165" fontId="12" fillId="5" borderId="14" xfId="0" applyNumberFormat="1" applyFont="1" applyFill="1" applyBorder="1" applyAlignment="1">
      <alignment horizontal="right" vertical="center"/>
    </xf>
    <xf numFmtId="165" fontId="12" fillId="5" borderId="1" xfId="0" applyNumberFormat="1" applyFont="1" applyFill="1" applyBorder="1" applyAlignment="1">
      <alignment horizontal="right" vertical="center"/>
    </xf>
    <xf numFmtId="0" fontId="13" fillId="6" borderId="15" xfId="0" applyFont="1" applyFill="1" applyBorder="1" applyAlignment="1">
      <alignment horizontal="center" vertical="center"/>
    </xf>
    <xf numFmtId="165" fontId="16" fillId="7" borderId="1" xfId="0" applyNumberFormat="1" applyFont="1" applyFill="1" applyBorder="1" applyAlignment="1">
      <alignment horizontal="right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2" fontId="4" fillId="0" borderId="1" xfId="3" applyNumberFormat="1" applyFont="1" applyBorder="1" applyAlignment="1">
      <alignment horizontal="center" vertical="center"/>
    </xf>
    <xf numFmtId="165" fontId="16" fillId="7" borderId="14" xfId="0" applyNumberFormat="1" applyFont="1" applyFill="1" applyBorder="1" applyAlignment="1">
      <alignment horizontal="right" vertical="center"/>
    </xf>
    <xf numFmtId="44" fontId="6" fillId="0" borderId="0" xfId="1" applyFont="1" applyBorder="1" applyAlignment="1">
      <alignment vertical="center"/>
    </xf>
    <xf numFmtId="165" fontId="16" fillId="7" borderId="19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vertical="center" wrapText="1"/>
    </xf>
    <xf numFmtId="4" fontId="20" fillId="8" borderId="20" xfId="0" applyNumberFormat="1" applyFont="1" applyFill="1" applyBorder="1" applyAlignment="1">
      <alignment horizontal="center" vertical="center"/>
    </xf>
    <xf numFmtId="49" fontId="20" fillId="9" borderId="20" xfId="0" applyNumberFormat="1" applyFont="1" applyFill="1" applyBorder="1" applyAlignment="1">
      <alignment horizontal="left" vertical="center"/>
    </xf>
    <xf numFmtId="49" fontId="20" fillId="9" borderId="20" xfId="0" applyNumberFormat="1" applyFont="1" applyFill="1" applyBorder="1" applyAlignment="1">
      <alignment horizontal="center" vertical="center"/>
    </xf>
    <xf numFmtId="4" fontId="12" fillId="5" borderId="20" xfId="0" applyNumberFormat="1" applyFont="1" applyFill="1" applyBorder="1" applyAlignment="1">
      <alignment horizontal="left" vertical="center"/>
    </xf>
    <xf numFmtId="49" fontId="12" fillId="5" borderId="20" xfId="0" applyNumberFormat="1" applyFont="1" applyFill="1" applyBorder="1" applyAlignment="1">
      <alignment horizontal="left" vertical="center"/>
    </xf>
    <xf numFmtId="165" fontId="16" fillId="7" borderId="20" xfId="0" applyNumberFormat="1" applyFont="1" applyFill="1" applyBorder="1" applyAlignment="1">
      <alignment horizontal="right" vertical="center"/>
    </xf>
    <xf numFmtId="165" fontId="16" fillId="7" borderId="21" xfId="0" applyNumberFormat="1" applyFont="1" applyFill="1" applyBorder="1" applyAlignment="1">
      <alignment horizontal="right" vertical="center"/>
    </xf>
    <xf numFmtId="165" fontId="16" fillId="10" borderId="1" xfId="0" applyNumberFormat="1" applyFont="1" applyFill="1" applyBorder="1" applyAlignment="1">
      <alignment horizontal="right" vertical="center"/>
    </xf>
    <xf numFmtId="4" fontId="17" fillId="6" borderId="20" xfId="0" applyNumberFormat="1" applyFont="1" applyFill="1" applyBorder="1" applyAlignment="1">
      <alignment vertical="center"/>
    </xf>
    <xf numFmtId="0" fontId="12" fillId="6" borderId="20" xfId="0" applyFont="1" applyFill="1" applyBorder="1" applyAlignment="1">
      <alignment vertical="center"/>
    </xf>
    <xf numFmtId="0" fontId="17" fillId="6" borderId="20" xfId="0" applyFont="1" applyFill="1" applyBorder="1" applyAlignment="1">
      <alignment horizontal="center" vertical="center"/>
    </xf>
    <xf numFmtId="167" fontId="17" fillId="6" borderId="20" xfId="0" applyNumberFormat="1" applyFont="1" applyFill="1" applyBorder="1" applyAlignment="1">
      <alignment horizontal="center" vertical="center"/>
    </xf>
    <xf numFmtId="4" fontId="20" fillId="6" borderId="20" xfId="0" applyNumberFormat="1" applyFont="1" applyFill="1" applyBorder="1" applyAlignment="1">
      <alignment horizontal="left" vertical="center"/>
    </xf>
    <xf numFmtId="49" fontId="20" fillId="6" borderId="20" xfId="0" applyNumberFormat="1" applyFont="1" applyFill="1" applyBorder="1" applyAlignment="1">
      <alignment horizontal="left" vertical="center"/>
    </xf>
    <xf numFmtId="49" fontId="20" fillId="6" borderId="20" xfId="0" applyNumberFormat="1" applyFont="1" applyFill="1" applyBorder="1" applyAlignment="1">
      <alignment horizontal="center" vertical="center"/>
    </xf>
    <xf numFmtId="167" fontId="17" fillId="6" borderId="21" xfId="0" applyNumberFormat="1" applyFont="1" applyFill="1" applyBorder="1" applyAlignment="1">
      <alignment horizontal="center" vertical="center"/>
    </xf>
    <xf numFmtId="165" fontId="16" fillId="11" borderId="1" xfId="0" applyNumberFormat="1" applyFont="1" applyFill="1" applyBorder="1" applyAlignment="1">
      <alignment horizontal="right" vertical="center"/>
    </xf>
    <xf numFmtId="3" fontId="12" fillId="5" borderId="20" xfId="0" applyNumberFormat="1" applyFont="1" applyFill="1" applyBorder="1" applyAlignment="1">
      <alignment horizontal="center" vertical="center"/>
    </xf>
    <xf numFmtId="10" fontId="12" fillId="5" borderId="20" xfId="2" applyNumberFormat="1" applyFont="1" applyFill="1" applyBorder="1" applyAlignment="1">
      <alignment horizontal="right" vertical="center"/>
    </xf>
    <xf numFmtId="167" fontId="12" fillId="5" borderId="20" xfId="0" applyNumberFormat="1" applyFont="1" applyFill="1" applyBorder="1" applyAlignment="1">
      <alignment horizontal="center" vertical="center"/>
    </xf>
    <xf numFmtId="165" fontId="16" fillId="11" borderId="21" xfId="0" applyNumberFormat="1" applyFont="1" applyFill="1" applyBorder="1" applyAlignment="1">
      <alignment horizontal="right" vertical="center"/>
    </xf>
    <xf numFmtId="165" fontId="12" fillId="10" borderId="1" xfId="0" applyNumberFormat="1" applyFont="1" applyFill="1" applyBorder="1" applyAlignment="1">
      <alignment horizontal="right" vertical="center"/>
    </xf>
    <xf numFmtId="167" fontId="21" fillId="6" borderId="20" xfId="0" applyNumberFormat="1" applyFont="1" applyFill="1" applyBorder="1" applyAlignment="1">
      <alignment horizontal="center" vertical="center"/>
    </xf>
    <xf numFmtId="168" fontId="22" fillId="6" borderId="20" xfId="0" applyNumberFormat="1" applyFont="1" applyFill="1" applyBorder="1" applyAlignment="1">
      <alignment horizontal="right" vertical="center"/>
    </xf>
    <xf numFmtId="49" fontId="12" fillId="5" borderId="20" xfId="0" applyNumberFormat="1" applyFont="1" applyFill="1" applyBorder="1" applyAlignment="1">
      <alignment horizontal="center" vertical="center"/>
    </xf>
    <xf numFmtId="167" fontId="12" fillId="5" borderId="21" xfId="0" applyNumberFormat="1" applyFont="1" applyFill="1" applyBorder="1" applyAlignment="1">
      <alignment horizontal="center" vertical="center"/>
    </xf>
    <xf numFmtId="165" fontId="23" fillId="12" borderId="1" xfId="0" applyNumberFormat="1" applyFont="1" applyFill="1" applyBorder="1" applyAlignment="1">
      <alignment horizontal="right" vertical="center"/>
    </xf>
    <xf numFmtId="10" fontId="25" fillId="0" borderId="0" xfId="2" applyNumberFormat="1" applyFont="1" applyAlignment="1">
      <alignment horizontal="right" vertical="center"/>
    </xf>
    <xf numFmtId="175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</cellXfs>
  <cellStyles count="5">
    <cellStyle name="Millares 2 3" xfId="3" xr:uid="{A8271C2E-DD65-4458-94EA-BD8C5EBF90A0}"/>
    <cellStyle name="Moneda" xfId="1" builtinId="4"/>
    <cellStyle name="Normal" xfId="0" builtinId="0"/>
    <cellStyle name="Normal 2" xfId="4" xr:uid="{976391BA-D31C-4F14-A13E-22CC7C972D8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YECTOS\2026\COMPA&#209;IA%20TEZ\LICITACION%20DE%20CONTENES%20EN%20MONTELLANO%202025%20como%20tez\SOBRE%20B\PRESUPUESTO%20CONTENES%20Y%20ACERAS(Recuperado%20autom&#225;ticamente).xlsx" TargetMode="External"/><Relationship Id="rId1" Type="http://schemas.openxmlformats.org/officeDocument/2006/relationships/externalLinkPath" Target="file:///C:\PROYECTOS\2026\COMPA&#209;IA%20TEZ\LICITACION%20DE%20CONTENES%20EN%20MONTELLANO%202025%20como%20tez\SOBRE%20B\PRESUPUESTO%20CONTENES%20Y%20ACERAS(Recuperado%20autom&#225;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. GENERAL  CON BADEN Y IM"/>
      <sheetName val="PRESUP. GRAL SIN BADEN NI IMBOR"/>
      <sheetName val="Analisis "/>
      <sheetName val="CRONOGRAMA"/>
      <sheetName val="PRESUPUESTO SUGERIDO "/>
      <sheetName val=" PRESUPUESTO CON BADEN Y IMBORN"/>
      <sheetName val="PRESUPUEST SIN BADEN NI IMBORNA"/>
    </sheetNames>
    <sheetDataSet>
      <sheetData sheetId="0"/>
      <sheetData sheetId="1">
        <row r="33">
          <cell r="C33">
            <v>960</v>
          </cell>
        </row>
        <row r="34">
          <cell r="C34">
            <v>700</v>
          </cell>
        </row>
      </sheetData>
      <sheetData sheetId="2"/>
      <sheetData sheetId="3"/>
      <sheetData sheetId="4"/>
      <sheetData sheetId="5">
        <row r="36">
          <cell r="B36" t="str">
            <v xml:space="preserve">IMBORNAL </v>
          </cell>
          <cell r="C36">
            <v>2</v>
          </cell>
          <cell r="D36" t="str">
            <v>UND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19E1-F848-40A9-96D0-C8529B171C06}">
  <dimension ref="A2:L92"/>
  <sheetViews>
    <sheetView tabSelected="1" view="pageBreakPreview" zoomScaleNormal="100" zoomScaleSheetLayoutView="100" workbookViewId="0">
      <selection activeCell="B9" sqref="B9:D9"/>
    </sheetView>
  </sheetViews>
  <sheetFormatPr baseColWidth="10" defaultColWidth="9.36328125" defaultRowHeight="15"/>
  <cols>
    <col min="1" max="1" width="5.08984375" style="1" bestFit="1" customWidth="1"/>
    <col min="2" max="2" width="58.81640625" style="2" customWidth="1"/>
    <col min="3" max="3" width="8.08984375" style="3" bestFit="1" customWidth="1"/>
    <col min="4" max="4" width="6.453125" style="3" bestFit="1" customWidth="1"/>
    <col min="5" max="5" width="11.1796875" style="4" bestFit="1" customWidth="1"/>
    <col min="6" max="7" width="15.6328125" style="3" bestFit="1" customWidth="1"/>
    <col min="8" max="8" width="22.81640625" style="3" bestFit="1" customWidth="1"/>
    <col min="9" max="9" width="24.36328125" style="4" bestFit="1" customWidth="1"/>
    <col min="10" max="10" width="17.453125" style="4" bestFit="1" customWidth="1"/>
    <col min="11" max="11" width="9.90625" style="2" bestFit="1" customWidth="1"/>
    <col min="12" max="12" width="12" style="3" customWidth="1"/>
    <col min="13" max="13" width="13.6328125" style="2" bestFit="1" customWidth="1"/>
    <col min="14" max="14" width="11.08984375" style="2" bestFit="1" customWidth="1"/>
    <col min="15" max="15" width="12.36328125" style="2" bestFit="1" customWidth="1"/>
    <col min="16" max="16" width="14.81640625" style="2" customWidth="1"/>
    <col min="17" max="16384" width="9.36328125" style="2"/>
  </cols>
  <sheetData>
    <row r="2" spans="1:12" ht="15.6" thickBot="1"/>
    <row r="3" spans="1:12" ht="18">
      <c r="B3" s="113" t="s">
        <v>0</v>
      </c>
      <c r="C3" s="113"/>
      <c r="D3" s="113"/>
      <c r="E3" s="5" t="s">
        <v>1</v>
      </c>
    </row>
    <row r="4" spans="1:12" ht="18">
      <c r="B4" s="113" t="s">
        <v>55</v>
      </c>
      <c r="C4" s="113"/>
      <c r="D4" s="113"/>
      <c r="E4" s="6">
        <v>46093</v>
      </c>
    </row>
    <row r="5" spans="1:12" ht="18">
      <c r="B5" s="113" t="s">
        <v>3</v>
      </c>
      <c r="C5" s="113"/>
      <c r="D5" s="113"/>
      <c r="E5" s="2"/>
    </row>
    <row r="6" spans="1:12" ht="18">
      <c r="B6" s="113" t="s">
        <v>54</v>
      </c>
      <c r="C6" s="113"/>
      <c r="D6" s="113"/>
      <c r="E6" s="2"/>
    </row>
    <row r="7" spans="1:12" ht="18">
      <c r="B7" s="113" t="s">
        <v>56</v>
      </c>
      <c r="C7" s="113"/>
      <c r="D7" s="113"/>
      <c r="E7" s="2"/>
    </row>
    <row r="8" spans="1:12" ht="18">
      <c r="B8" s="113" t="s">
        <v>5</v>
      </c>
      <c r="C8" s="113"/>
      <c r="D8" s="113"/>
      <c r="E8" s="2"/>
    </row>
    <row r="9" spans="1:12" ht="18">
      <c r="B9" s="113" t="s">
        <v>57</v>
      </c>
      <c r="C9" s="113"/>
      <c r="D9" s="113"/>
    </row>
    <row r="11" spans="1:12" ht="18.600000000000001" customHeight="1" thickBot="1">
      <c r="A11" s="2"/>
      <c r="C11" s="2"/>
      <c r="D11" s="2"/>
      <c r="E11" s="2"/>
      <c r="F11" s="2"/>
      <c r="H11" s="7"/>
      <c r="J11" s="2"/>
      <c r="K11" s="3"/>
      <c r="L11" s="2"/>
    </row>
    <row r="12" spans="1:12" ht="36.6" customHeight="1" thickTop="1">
      <c r="A12" s="8"/>
      <c r="B12" s="114" t="s">
        <v>7</v>
      </c>
      <c r="C12" s="115"/>
      <c r="D12" s="115"/>
      <c r="E12" s="115"/>
      <c r="F12" s="9" t="s">
        <v>8</v>
      </c>
      <c r="G12" s="10">
        <v>46093</v>
      </c>
      <c r="H12" s="11"/>
      <c r="I12" s="11"/>
      <c r="J12" s="2"/>
      <c r="K12" s="3"/>
      <c r="L12" s="2"/>
    </row>
    <row r="13" spans="1:12" ht="13.5" customHeight="1">
      <c r="A13" s="64"/>
      <c r="B13" s="65"/>
      <c r="C13" s="65"/>
      <c r="D13" s="65"/>
      <c r="E13" s="65"/>
      <c r="F13" s="65"/>
      <c r="G13" s="65"/>
      <c r="H13" s="12"/>
      <c r="I13" s="12"/>
      <c r="J13" s="2"/>
      <c r="K13" s="3"/>
      <c r="L13" s="2"/>
    </row>
    <row r="14" spans="1:12" ht="30.6" customHeight="1" thickBot="1">
      <c r="A14" s="66" t="s">
        <v>9</v>
      </c>
      <c r="B14" s="67" t="s">
        <v>10</v>
      </c>
      <c r="C14" s="67" t="s">
        <v>11</v>
      </c>
      <c r="D14" s="67" t="s">
        <v>12</v>
      </c>
      <c r="E14" s="68" t="s">
        <v>13</v>
      </c>
      <c r="F14" s="68" t="s">
        <v>14</v>
      </c>
      <c r="G14" s="68" t="s">
        <v>15</v>
      </c>
      <c r="I14" s="12"/>
      <c r="J14" s="2"/>
      <c r="L14" s="2"/>
    </row>
    <row r="15" spans="1:12" ht="16.2" thickTop="1" thickBot="1">
      <c r="A15" s="42"/>
      <c r="B15" s="43"/>
      <c r="C15" s="43"/>
      <c r="D15" s="43"/>
      <c r="E15" s="44"/>
      <c r="F15" s="44"/>
      <c r="G15" s="2"/>
      <c r="I15" s="12"/>
      <c r="J15" s="2"/>
      <c r="L15" s="2"/>
    </row>
    <row r="16" spans="1:12" ht="16.2" thickBot="1">
      <c r="A16" s="45">
        <v>1</v>
      </c>
      <c r="B16" s="69" t="s">
        <v>16</v>
      </c>
      <c r="C16" s="46"/>
      <c r="D16" s="47"/>
      <c r="E16" s="47"/>
      <c r="F16" s="70"/>
      <c r="G16" s="71">
        <f>SUM(F17:F21)</f>
        <v>0</v>
      </c>
      <c r="I16" s="12"/>
      <c r="J16" s="2"/>
      <c r="L16" s="2"/>
    </row>
    <row r="17" spans="1:12" ht="31.2">
      <c r="A17" s="72">
        <f>A16+0.1</f>
        <v>1.1000000000000001</v>
      </c>
      <c r="B17" s="48" t="s">
        <v>17</v>
      </c>
      <c r="C17" s="13">
        <f>C33</f>
        <v>960</v>
      </c>
      <c r="D17" s="49" t="s">
        <v>18</v>
      </c>
      <c r="E17" s="47"/>
      <c r="F17" s="73">
        <f>E17*C17</f>
        <v>0</v>
      </c>
      <c r="G17" s="2"/>
      <c r="I17" s="12"/>
      <c r="J17" s="2"/>
      <c r="L17" s="2"/>
    </row>
    <row r="18" spans="1:12" ht="31.2">
      <c r="A18" s="72">
        <f>A17+0.1</f>
        <v>1.2000000000000002</v>
      </c>
      <c r="B18" s="48" t="s">
        <v>19</v>
      </c>
      <c r="C18" s="14">
        <v>1</v>
      </c>
      <c r="D18" s="50" t="s">
        <v>20</v>
      </c>
      <c r="E18" s="47"/>
      <c r="F18" s="73">
        <f t="shared" ref="F18:F41" si="0">E18*C18</f>
        <v>0</v>
      </c>
      <c r="G18" s="2"/>
      <c r="I18" s="12"/>
      <c r="J18" s="2"/>
      <c r="L18" s="2"/>
    </row>
    <row r="19" spans="1:12" ht="15.6">
      <c r="A19" s="72">
        <f t="shared" ref="A19:A20" si="1">A18+0.1</f>
        <v>1.3000000000000003</v>
      </c>
      <c r="B19" s="48" t="s">
        <v>21</v>
      </c>
      <c r="C19" s="13">
        <f>C33</f>
        <v>960</v>
      </c>
      <c r="D19" s="49" t="s">
        <v>22</v>
      </c>
      <c r="E19" s="47"/>
      <c r="F19" s="73">
        <f t="shared" si="0"/>
        <v>0</v>
      </c>
      <c r="G19" s="2"/>
      <c r="I19" s="12"/>
      <c r="J19" s="2"/>
      <c r="L19" s="2"/>
    </row>
    <row r="20" spans="1:12" ht="15.6">
      <c r="A20" s="74">
        <f t="shared" si="1"/>
        <v>1.4000000000000004</v>
      </c>
      <c r="B20" s="51" t="s">
        <v>23</v>
      </c>
      <c r="C20" s="15">
        <v>2</v>
      </c>
      <c r="D20" s="52" t="s">
        <v>20</v>
      </c>
      <c r="E20" s="47"/>
      <c r="F20" s="73">
        <f t="shared" si="0"/>
        <v>0</v>
      </c>
      <c r="G20" s="2"/>
      <c r="I20" s="12"/>
      <c r="J20" s="2"/>
      <c r="L20" s="2"/>
    </row>
    <row r="21" spans="1:12" ht="15.6">
      <c r="A21" s="75"/>
      <c r="B21" s="48"/>
      <c r="C21" s="76"/>
      <c r="D21" s="50"/>
      <c r="E21" s="47"/>
      <c r="F21" s="53"/>
      <c r="G21" s="54"/>
      <c r="I21" s="12"/>
      <c r="J21" s="2"/>
      <c r="L21" s="2"/>
    </row>
    <row r="22" spans="1:12" ht="15.6">
      <c r="A22" s="75"/>
      <c r="B22" s="48"/>
      <c r="C22" s="76"/>
      <c r="D22" s="50"/>
      <c r="E22" s="47"/>
      <c r="F22" s="55"/>
      <c r="G22" s="2"/>
      <c r="I22" s="12"/>
      <c r="J22" s="2"/>
      <c r="L22" s="2"/>
    </row>
    <row r="23" spans="1:12" ht="15.6">
      <c r="A23" s="77"/>
      <c r="B23" s="78" t="s">
        <v>24</v>
      </c>
      <c r="C23" s="79"/>
      <c r="D23" s="50"/>
      <c r="E23" s="47"/>
      <c r="F23" s="55"/>
      <c r="G23" s="2"/>
      <c r="I23" s="12"/>
      <c r="J23" s="2"/>
      <c r="L23" s="2"/>
    </row>
    <row r="24" spans="1:12" ht="15.6">
      <c r="A24" s="77"/>
      <c r="B24" s="56"/>
      <c r="C24" s="79"/>
      <c r="D24" s="50"/>
      <c r="E24" s="47"/>
      <c r="F24" s="55"/>
      <c r="G24" s="2"/>
      <c r="I24" s="12"/>
      <c r="J24" s="2"/>
      <c r="L24" s="2"/>
    </row>
    <row r="25" spans="1:12" ht="15.6">
      <c r="A25" s="57">
        <v>2</v>
      </c>
      <c r="B25" s="78" t="s">
        <v>25</v>
      </c>
      <c r="C25" s="79"/>
      <c r="D25" s="50"/>
      <c r="E25" s="47"/>
      <c r="F25" s="80"/>
      <c r="G25" s="71">
        <f>SUM(F26:F31)</f>
        <v>0</v>
      </c>
      <c r="I25" s="12"/>
      <c r="J25" s="2"/>
      <c r="L25" s="2"/>
    </row>
    <row r="26" spans="1:12" ht="15.6">
      <c r="A26" s="77">
        <f>A25+0.1</f>
        <v>2.1</v>
      </c>
      <c r="B26" s="59" t="s">
        <v>26</v>
      </c>
      <c r="C26" s="79">
        <f>(3*10*0.15)+(3*6*0.15)+(3*12*0.15)+(1.2*1.2*1.5*2)</f>
        <v>16.919999999999998</v>
      </c>
      <c r="D26" s="50" t="s">
        <v>27</v>
      </c>
      <c r="E26" s="47"/>
      <c r="F26" s="73">
        <f>E26*C26</f>
        <v>0</v>
      </c>
      <c r="G26" s="2"/>
      <c r="I26" s="12"/>
      <c r="J26" s="2"/>
      <c r="L26" s="2"/>
    </row>
    <row r="27" spans="1:12" ht="15.6">
      <c r="A27" s="77">
        <f t="shared" ref="A27:A29" si="2">A26+0.1</f>
        <v>2.2000000000000002</v>
      </c>
      <c r="B27" s="59" t="s">
        <v>28</v>
      </c>
      <c r="C27" s="79">
        <f>(C19*0.5)</f>
        <v>480</v>
      </c>
      <c r="D27" s="50" t="s">
        <v>18</v>
      </c>
      <c r="E27" s="47"/>
      <c r="F27" s="73">
        <f t="shared" ref="F27:F29" si="3">E27*C27</f>
        <v>0</v>
      </c>
      <c r="G27" s="81"/>
      <c r="I27" s="12"/>
      <c r="J27" s="2"/>
      <c r="L27" s="2"/>
    </row>
    <row r="28" spans="1:12" ht="15.6">
      <c r="A28" s="77">
        <f t="shared" si="2"/>
        <v>2.3000000000000003</v>
      </c>
      <c r="B28" s="59" t="s">
        <v>29</v>
      </c>
      <c r="C28" s="79">
        <f>C34*0.1</f>
        <v>70</v>
      </c>
      <c r="D28" s="50" t="s">
        <v>27</v>
      </c>
      <c r="E28" s="47"/>
      <c r="F28" s="73">
        <f t="shared" si="3"/>
        <v>0</v>
      </c>
      <c r="G28" s="2"/>
      <c r="I28" s="12"/>
      <c r="J28" s="2"/>
      <c r="L28" s="2"/>
    </row>
    <row r="29" spans="1:12" ht="15.6">
      <c r="A29" s="77">
        <f t="shared" si="2"/>
        <v>2.4000000000000004</v>
      </c>
      <c r="B29" s="48" t="s">
        <v>30</v>
      </c>
      <c r="C29" s="76">
        <f>C28+C26+C27*0.45</f>
        <v>302.92</v>
      </c>
      <c r="D29" s="50" t="s">
        <v>27</v>
      </c>
      <c r="E29" s="47"/>
      <c r="F29" s="73">
        <f t="shared" si="3"/>
        <v>0</v>
      </c>
      <c r="G29" s="2"/>
      <c r="I29" s="12"/>
      <c r="J29" s="2"/>
      <c r="L29" s="2"/>
    </row>
    <row r="30" spans="1:12" ht="15.6">
      <c r="A30" s="75"/>
      <c r="B30" s="48"/>
      <c r="C30" s="76"/>
      <c r="D30" s="50"/>
      <c r="E30" s="47"/>
      <c r="F30" s="82"/>
      <c r="G30" s="2"/>
      <c r="I30" s="12"/>
      <c r="J30" s="2"/>
      <c r="L30" s="2"/>
    </row>
    <row r="31" spans="1:12" ht="15.6">
      <c r="A31" s="60"/>
      <c r="B31" s="60"/>
      <c r="C31" s="50"/>
      <c r="D31" s="60"/>
      <c r="E31" s="47"/>
      <c r="F31" s="55"/>
      <c r="G31" s="54"/>
      <c r="I31" s="12"/>
      <c r="J31" s="2"/>
      <c r="L31" s="2"/>
    </row>
    <row r="32" spans="1:12" ht="15.6">
      <c r="A32" s="57">
        <v>3</v>
      </c>
      <c r="B32" s="78" t="s">
        <v>31</v>
      </c>
      <c r="C32" s="14"/>
      <c r="D32" s="50"/>
      <c r="E32" s="47"/>
      <c r="F32" s="80"/>
      <c r="G32" s="71">
        <f>SUM(F33:F37)</f>
        <v>0</v>
      </c>
      <c r="I32" s="12"/>
      <c r="J32" s="2"/>
      <c r="L32" s="2"/>
    </row>
    <row r="33" spans="1:12" ht="13.8" customHeight="1">
      <c r="A33" s="77">
        <f>A32+0.1</f>
        <v>3.1</v>
      </c>
      <c r="B33" s="59" t="s">
        <v>32</v>
      </c>
      <c r="C33" s="16">
        <f>'[1]PRESUP. GRAL SIN BADEN NI IMBOR'!C33</f>
        <v>960</v>
      </c>
      <c r="D33" s="50" t="s">
        <v>22</v>
      </c>
      <c r="E33" s="47"/>
      <c r="F33" s="73">
        <f t="shared" si="0"/>
        <v>0</v>
      </c>
      <c r="G33" s="2"/>
      <c r="H33" s="2"/>
      <c r="I33" s="2"/>
      <c r="J33" s="2"/>
      <c r="L33" s="2"/>
    </row>
    <row r="34" spans="1:12" ht="15.6">
      <c r="A34" s="77">
        <f t="shared" ref="A34:A36" si="4">A33+0.1</f>
        <v>3.2</v>
      </c>
      <c r="B34" s="48" t="s">
        <v>33</v>
      </c>
      <c r="C34" s="16">
        <f>'[1]PRESUP. GRAL SIN BADEN NI IMBOR'!C34</f>
        <v>700</v>
      </c>
      <c r="D34" s="50" t="s">
        <v>18</v>
      </c>
      <c r="E34" s="47"/>
      <c r="F34" s="73">
        <f t="shared" si="0"/>
        <v>0</v>
      </c>
      <c r="G34" s="2"/>
      <c r="H34" s="2"/>
      <c r="I34" s="2"/>
      <c r="J34" s="2"/>
      <c r="L34" s="2"/>
    </row>
    <row r="35" spans="1:12" ht="15.6">
      <c r="A35" s="77">
        <f t="shared" si="4"/>
        <v>3.3000000000000003</v>
      </c>
      <c r="B35" s="48" t="s">
        <v>52</v>
      </c>
      <c r="C35" s="16">
        <f>(6.4+7+7)*2*0.15</f>
        <v>6.1199999999999992</v>
      </c>
      <c r="D35" s="50" t="s">
        <v>27</v>
      </c>
      <c r="E35" s="47"/>
      <c r="F35" s="73">
        <f>E35*C35</f>
        <v>0</v>
      </c>
      <c r="G35" s="2"/>
      <c r="H35" s="2"/>
      <c r="I35" s="2"/>
      <c r="J35" s="2"/>
      <c r="L35" s="2"/>
    </row>
    <row r="36" spans="1:12" ht="15.6">
      <c r="A36" s="77">
        <f t="shared" si="4"/>
        <v>3.4000000000000004</v>
      </c>
      <c r="B36" s="48" t="str">
        <f>'[1] PRESUPUESTO CON BADEN Y IMBORN'!B36</f>
        <v xml:space="preserve">IMBORNAL </v>
      </c>
      <c r="C36" s="16">
        <f>'[1] PRESUPUESTO CON BADEN Y IMBORN'!C36</f>
        <v>2</v>
      </c>
      <c r="D36" s="50" t="str">
        <f>'[1] PRESUPUESTO CON BADEN Y IMBORN'!D36</f>
        <v>UND</v>
      </c>
      <c r="E36" s="47"/>
      <c r="F36" s="73">
        <f>E36*C36</f>
        <v>0</v>
      </c>
      <c r="G36" s="2"/>
      <c r="H36" s="2"/>
      <c r="I36" s="2"/>
      <c r="J36" s="2"/>
      <c r="L36" s="2"/>
    </row>
    <row r="37" spans="1:12" ht="15.6">
      <c r="A37" s="77"/>
      <c r="B37" s="48"/>
      <c r="C37" s="16"/>
      <c r="D37" s="50"/>
      <c r="E37" s="47"/>
      <c r="F37" s="53"/>
      <c r="G37" s="54"/>
      <c r="H37" s="2"/>
      <c r="I37" s="17"/>
      <c r="J37" s="2"/>
      <c r="L37" s="2"/>
    </row>
    <row r="38" spans="1:12" ht="15.6">
      <c r="A38" s="61">
        <v>4</v>
      </c>
      <c r="B38" s="56" t="s">
        <v>34</v>
      </c>
      <c r="C38" s="14"/>
      <c r="D38" s="50"/>
      <c r="E38" s="47"/>
      <c r="F38" s="58"/>
      <c r="G38" s="71">
        <f>SUM(F39:F43)</f>
        <v>0</v>
      </c>
      <c r="H38" s="2"/>
      <c r="I38" s="2"/>
      <c r="J38" s="2"/>
      <c r="L38" s="2"/>
    </row>
    <row r="39" spans="1:12" ht="15.6">
      <c r="A39" s="77">
        <f>+A38+0.1</f>
        <v>4.0999999999999996</v>
      </c>
      <c r="B39" s="48" t="s">
        <v>53</v>
      </c>
      <c r="C39" s="14">
        <v>1</v>
      </c>
      <c r="D39" s="50" t="s">
        <v>35</v>
      </c>
      <c r="E39" s="47"/>
      <c r="F39" s="73">
        <f t="shared" si="0"/>
        <v>0</v>
      </c>
      <c r="H39" s="2"/>
      <c r="I39" s="17"/>
      <c r="J39" s="2"/>
      <c r="L39" s="2"/>
    </row>
    <row r="40" spans="1:12" ht="15.6">
      <c r="A40" s="77">
        <f t="shared" ref="A40:A41" si="5">+A39+0.1</f>
        <v>4.1999999999999993</v>
      </c>
      <c r="B40" s="48" t="s">
        <v>36</v>
      </c>
      <c r="C40" s="14">
        <v>1</v>
      </c>
      <c r="D40" s="50" t="s">
        <v>35</v>
      </c>
      <c r="E40" s="47"/>
      <c r="F40" s="73">
        <f t="shared" si="0"/>
        <v>0</v>
      </c>
      <c r="H40" s="2"/>
      <c r="I40" s="17"/>
      <c r="J40" s="2"/>
      <c r="L40" s="2"/>
    </row>
    <row r="41" spans="1:12" ht="15.6">
      <c r="A41" s="77">
        <f t="shared" si="5"/>
        <v>4.2999999999999989</v>
      </c>
      <c r="B41" s="83" t="s">
        <v>37</v>
      </c>
      <c r="C41" s="14">
        <v>1</v>
      </c>
      <c r="D41" s="50" t="s">
        <v>35</v>
      </c>
      <c r="E41" s="47"/>
      <c r="F41" s="73">
        <f t="shared" si="0"/>
        <v>0</v>
      </c>
      <c r="G41" s="2"/>
      <c r="H41" s="2"/>
      <c r="I41" s="2"/>
      <c r="J41" s="2"/>
      <c r="L41" s="2"/>
    </row>
    <row r="42" spans="1:12" ht="15.6">
      <c r="A42" s="84"/>
      <c r="B42" s="85"/>
      <c r="C42" s="62"/>
      <c r="D42" s="86"/>
      <c r="E42" s="47"/>
      <c r="F42" s="82"/>
      <c r="G42" s="2"/>
      <c r="H42" s="2"/>
      <c r="I42" s="2"/>
      <c r="J42" s="2"/>
      <c r="L42" s="2"/>
    </row>
    <row r="43" spans="1:12" ht="15.6">
      <c r="A43" s="84"/>
      <c r="B43" s="85"/>
      <c r="C43" s="62"/>
      <c r="D43" s="86"/>
      <c r="E43" s="47"/>
      <c r="F43" s="55"/>
      <c r="G43" s="2"/>
      <c r="H43" s="2"/>
      <c r="I43" s="2"/>
      <c r="J43" s="2"/>
      <c r="L43" s="2"/>
    </row>
    <row r="44" spans="1:12">
      <c r="A44" s="87"/>
      <c r="B44" s="88" t="s">
        <v>38</v>
      </c>
      <c r="C44" s="89"/>
      <c r="D44" s="89"/>
      <c r="E44" s="89"/>
      <c r="F44" s="90"/>
      <c r="G44" s="91">
        <f>SUM(G16:G42)</f>
        <v>0</v>
      </c>
      <c r="H44" s="2"/>
      <c r="I44" s="2"/>
      <c r="J44" s="2"/>
      <c r="L44" s="2"/>
    </row>
    <row r="45" spans="1:12">
      <c r="A45" s="92"/>
      <c r="B45" s="93" t="s">
        <v>39</v>
      </c>
      <c r="C45" s="94"/>
      <c r="D45" s="94"/>
      <c r="E45" s="95"/>
      <c r="F45" s="63"/>
      <c r="G45" s="2"/>
      <c r="H45" s="2"/>
      <c r="I45" s="2"/>
      <c r="J45" s="2"/>
      <c r="L45" s="2"/>
    </row>
    <row r="46" spans="1:12">
      <c r="A46" s="96"/>
      <c r="B46" s="97" t="s">
        <v>40</v>
      </c>
      <c r="C46" s="98" t="s">
        <v>41</v>
      </c>
      <c r="D46" s="18">
        <v>0.1</v>
      </c>
      <c r="E46" s="99"/>
      <c r="F46" s="100">
        <f>D46*G44</f>
        <v>0</v>
      </c>
      <c r="G46" s="2"/>
      <c r="H46" s="2"/>
      <c r="I46" s="2"/>
      <c r="J46" s="2"/>
      <c r="L46" s="2"/>
    </row>
    <row r="47" spans="1:12">
      <c r="A47" s="96"/>
      <c r="B47" s="97" t="s">
        <v>42</v>
      </c>
      <c r="C47" s="98"/>
      <c r="D47" s="18">
        <v>4.3499999999999997E-2</v>
      </c>
      <c r="E47" s="99"/>
      <c r="F47" s="100">
        <f>D47*G44</f>
        <v>0</v>
      </c>
      <c r="G47" s="2"/>
      <c r="H47" s="2"/>
      <c r="I47" s="2"/>
      <c r="J47" s="2"/>
      <c r="L47" s="2"/>
    </row>
    <row r="48" spans="1:12">
      <c r="A48" s="96"/>
      <c r="B48" s="97" t="s">
        <v>43</v>
      </c>
      <c r="C48" s="98"/>
      <c r="D48" s="18">
        <v>2.5000000000000001E-2</v>
      </c>
      <c r="E48" s="99"/>
      <c r="F48" s="100">
        <f>D48*G44</f>
        <v>0</v>
      </c>
      <c r="G48" s="2"/>
      <c r="H48" s="2"/>
      <c r="I48" s="2"/>
      <c r="J48" s="2"/>
      <c r="L48" s="2"/>
    </row>
    <row r="49" spans="1:12">
      <c r="A49" s="96"/>
      <c r="B49" s="97" t="s">
        <v>44</v>
      </c>
      <c r="C49" s="98"/>
      <c r="D49" s="18">
        <v>1.4999999999999999E-2</v>
      </c>
      <c r="E49" s="99"/>
      <c r="F49" s="100">
        <f>D49*G44</f>
        <v>0</v>
      </c>
      <c r="G49" s="2"/>
      <c r="H49" s="2"/>
      <c r="I49" s="2"/>
      <c r="J49" s="2"/>
      <c r="L49" s="2"/>
    </row>
    <row r="50" spans="1:12">
      <c r="A50" s="96"/>
      <c r="B50" s="97" t="s">
        <v>45</v>
      </c>
      <c r="C50" s="98"/>
      <c r="D50" s="18">
        <v>0.03</v>
      </c>
      <c r="E50" s="99"/>
      <c r="F50" s="100">
        <f>D50*G44</f>
        <v>0</v>
      </c>
      <c r="G50" s="2"/>
      <c r="H50" s="2"/>
      <c r="I50" s="2"/>
      <c r="J50" s="2"/>
      <c r="L50" s="2"/>
    </row>
    <row r="51" spans="1:12">
      <c r="A51" s="96"/>
      <c r="B51" s="97" t="s">
        <v>46</v>
      </c>
      <c r="C51" s="98"/>
      <c r="D51" s="18">
        <v>1.2999999999999999E-2</v>
      </c>
      <c r="E51" s="99"/>
      <c r="F51" s="100">
        <f>D51*G44</f>
        <v>0</v>
      </c>
      <c r="G51" s="2"/>
      <c r="H51" s="2"/>
      <c r="I51" s="2"/>
      <c r="J51" s="2"/>
      <c r="L51" s="2"/>
    </row>
    <row r="52" spans="1:12">
      <c r="A52" s="96"/>
      <c r="B52" s="97" t="s">
        <v>47</v>
      </c>
      <c r="C52" s="98"/>
      <c r="D52" s="18">
        <v>1E-3</v>
      </c>
      <c r="E52" s="99"/>
      <c r="F52" s="100">
        <f>D52*G44</f>
        <v>0</v>
      </c>
      <c r="G52" s="2"/>
      <c r="H52" s="2"/>
      <c r="I52" s="2"/>
      <c r="J52" s="2"/>
      <c r="L52" s="2"/>
    </row>
    <row r="53" spans="1:12">
      <c r="A53" s="96"/>
      <c r="B53" s="97" t="s">
        <v>48</v>
      </c>
      <c r="C53" s="98"/>
      <c r="D53" s="18">
        <v>0.18</v>
      </c>
      <c r="E53" s="99"/>
      <c r="F53" s="100">
        <f>D53*F46</f>
        <v>0</v>
      </c>
      <c r="G53" s="2"/>
      <c r="H53" s="19"/>
      <c r="I53" s="2"/>
      <c r="J53" s="2"/>
      <c r="L53" s="2"/>
    </row>
    <row r="54" spans="1:12">
      <c r="A54" s="96"/>
      <c r="B54" s="97"/>
      <c r="C54" s="98"/>
      <c r="D54" s="18"/>
      <c r="E54" s="95"/>
      <c r="F54" s="53"/>
      <c r="G54" s="2"/>
      <c r="H54" s="2"/>
      <c r="I54" s="2"/>
      <c r="J54" s="2"/>
      <c r="L54" s="2"/>
    </row>
    <row r="55" spans="1:12">
      <c r="A55" s="87"/>
      <c r="B55" s="88" t="s">
        <v>49</v>
      </c>
      <c r="C55" s="101"/>
      <c r="D55" s="102"/>
      <c r="E55" s="103"/>
      <c r="F55" s="104"/>
      <c r="G55" s="105">
        <f>SUM(F46:F54)</f>
        <v>0</v>
      </c>
      <c r="H55" s="2"/>
      <c r="I55" s="2"/>
      <c r="J55" s="2"/>
      <c r="L55" s="2"/>
    </row>
    <row r="56" spans="1:12" ht="16.8">
      <c r="A56" s="96"/>
      <c r="B56" s="97"/>
      <c r="C56" s="98"/>
      <c r="D56" s="98"/>
      <c r="E56" s="106"/>
      <c r="F56" s="107"/>
      <c r="G56" s="2"/>
      <c r="H56" s="2"/>
      <c r="I56" s="2"/>
      <c r="J56" s="2"/>
      <c r="L56" s="2"/>
    </row>
    <row r="57" spans="1:12" ht="16.8">
      <c r="A57" s="96"/>
      <c r="B57" s="97"/>
      <c r="C57" s="98"/>
      <c r="D57" s="98"/>
      <c r="E57" s="106"/>
      <c r="F57" s="107"/>
      <c r="G57" s="2"/>
      <c r="H57" s="2"/>
      <c r="I57" s="2"/>
      <c r="J57" s="2"/>
      <c r="L57" s="2"/>
    </row>
    <row r="58" spans="1:12" ht="15.6">
      <c r="A58" s="87"/>
      <c r="B58" s="88" t="s">
        <v>50</v>
      </c>
      <c r="C58" s="101"/>
      <c r="D58" s="108" t="s">
        <v>51</v>
      </c>
      <c r="E58" s="103"/>
      <c r="F58" s="109"/>
      <c r="G58" s="110">
        <f>+G55+G44</f>
        <v>0</v>
      </c>
      <c r="H58" s="2"/>
      <c r="I58" s="2"/>
      <c r="J58" s="2"/>
      <c r="L58" s="2"/>
    </row>
    <row r="59" spans="1:12" ht="15.6">
      <c r="A59" s="20"/>
      <c r="B59" s="21"/>
      <c r="C59" s="22"/>
      <c r="D59" s="23"/>
      <c r="E59" s="24"/>
      <c r="F59" s="25"/>
      <c r="G59" s="2"/>
      <c r="H59" s="2"/>
      <c r="I59" s="2"/>
      <c r="J59" s="2"/>
      <c r="L59" s="2"/>
    </row>
    <row r="60" spans="1:12">
      <c r="A60" s="20"/>
      <c r="B60" s="26"/>
      <c r="C60" s="24"/>
      <c r="D60" s="24"/>
      <c r="E60" s="27"/>
      <c r="F60" s="24"/>
      <c r="G60" s="24"/>
      <c r="H60" s="24"/>
      <c r="I60" s="2"/>
      <c r="J60" s="2"/>
      <c r="L60" s="2"/>
    </row>
    <row r="61" spans="1:12">
      <c r="A61" s="20"/>
      <c r="B61" s="27"/>
      <c r="C61" s="28"/>
      <c r="D61" s="29"/>
      <c r="E61" s="27"/>
      <c r="F61" s="30"/>
      <c r="G61" s="30"/>
      <c r="H61" s="30"/>
      <c r="I61" s="2"/>
      <c r="J61" s="2"/>
      <c r="L61" s="2"/>
    </row>
    <row r="62" spans="1:12">
      <c r="A62" s="20"/>
      <c r="B62" s="27"/>
      <c r="C62" s="31"/>
      <c r="D62" s="31"/>
      <c r="E62" s="27"/>
      <c r="F62" s="32"/>
      <c r="G62" s="32"/>
      <c r="H62" s="32"/>
      <c r="I62" s="2"/>
      <c r="J62" s="2"/>
      <c r="L62" s="2"/>
    </row>
    <row r="63" spans="1:12">
      <c r="A63" s="20"/>
      <c r="B63" s="27"/>
      <c r="C63" s="31"/>
      <c r="D63" s="31"/>
      <c r="E63" s="27"/>
      <c r="I63" s="2"/>
      <c r="J63" s="2"/>
      <c r="L63" s="2"/>
    </row>
    <row r="64" spans="1:12">
      <c r="A64" s="20"/>
      <c r="B64" s="27"/>
      <c r="C64" s="31"/>
      <c r="D64" s="31"/>
      <c r="E64" s="27"/>
      <c r="F64" s="33"/>
      <c r="G64" s="33"/>
      <c r="H64" s="33"/>
      <c r="I64" s="34"/>
      <c r="J64" s="2"/>
      <c r="L64" s="2"/>
    </row>
    <row r="65" spans="2:12">
      <c r="B65" s="27"/>
      <c r="C65" s="31"/>
      <c r="E65" s="2"/>
      <c r="F65" s="35"/>
      <c r="G65" s="35"/>
      <c r="H65" s="35"/>
      <c r="J65" s="2"/>
      <c r="L65" s="2"/>
    </row>
    <row r="66" spans="2:12">
      <c r="B66" s="27"/>
      <c r="C66" s="31"/>
      <c r="F66" s="35"/>
      <c r="G66" s="35"/>
      <c r="H66" s="35"/>
      <c r="J66" s="2"/>
      <c r="L66" s="2"/>
    </row>
    <row r="67" spans="2:12" ht="28.5" customHeight="1">
      <c r="B67" s="27"/>
      <c r="C67" s="31"/>
      <c r="F67" s="35"/>
      <c r="G67" s="24"/>
      <c r="H67" s="24"/>
      <c r="J67" s="2"/>
      <c r="L67" s="2"/>
    </row>
    <row r="68" spans="2:12">
      <c r="B68" s="27"/>
      <c r="C68" s="31"/>
      <c r="F68" s="35"/>
      <c r="J68" s="2"/>
      <c r="L68" s="2"/>
    </row>
    <row r="69" spans="2:12">
      <c r="B69" s="27"/>
      <c r="C69" s="31"/>
      <c r="F69" s="35"/>
      <c r="J69" s="2"/>
      <c r="L69" s="2"/>
    </row>
    <row r="70" spans="2:12">
      <c r="B70" s="27"/>
      <c r="C70" s="31"/>
      <c r="F70" s="35"/>
      <c r="J70" s="2"/>
      <c r="L70" s="2"/>
    </row>
    <row r="71" spans="2:12">
      <c r="B71" s="27"/>
      <c r="C71" s="31"/>
      <c r="F71" s="35"/>
      <c r="J71" s="2"/>
      <c r="L71" s="2"/>
    </row>
    <row r="72" spans="2:12">
      <c r="B72" s="27"/>
      <c r="C72" s="31"/>
      <c r="J72" s="2"/>
      <c r="L72" s="2"/>
    </row>
    <row r="73" spans="2:12">
      <c r="B73" s="27"/>
      <c r="C73" s="31"/>
      <c r="D73" s="34"/>
      <c r="J73" s="2"/>
      <c r="L73" s="2"/>
    </row>
    <row r="74" spans="2:12">
      <c r="C74" s="31"/>
      <c r="D74" s="34"/>
      <c r="J74" s="2"/>
      <c r="L74" s="2"/>
    </row>
    <row r="75" spans="2:12">
      <c r="D75" s="36"/>
      <c r="J75" s="2"/>
      <c r="L75" s="2"/>
    </row>
    <row r="76" spans="2:12">
      <c r="D76" s="36"/>
      <c r="E76" s="37"/>
      <c r="J76" s="2"/>
      <c r="L76" s="2"/>
    </row>
    <row r="77" spans="2:12">
      <c r="D77" s="38"/>
      <c r="E77" s="37"/>
      <c r="L77" s="2"/>
    </row>
    <row r="78" spans="2:12">
      <c r="D78" s="111"/>
      <c r="E78" s="38"/>
      <c r="L78" s="2"/>
    </row>
    <row r="79" spans="2:12">
      <c r="D79" s="111"/>
      <c r="E79" s="39"/>
      <c r="L79" s="2"/>
    </row>
    <row r="80" spans="2:12">
      <c r="D80" s="112"/>
      <c r="E80" s="39"/>
      <c r="L80" s="2"/>
    </row>
    <row r="81" spans="5:12">
      <c r="E81" s="40"/>
      <c r="L81" s="2"/>
    </row>
    <row r="82" spans="5:12">
      <c r="E82" s="41"/>
      <c r="L82" s="2"/>
    </row>
    <row r="83" spans="5:12">
      <c r="L83" s="2"/>
    </row>
    <row r="84" spans="5:12">
      <c r="L84" s="2"/>
    </row>
    <row r="85" spans="5:12">
      <c r="L85" s="2"/>
    </row>
    <row r="86" spans="5:12">
      <c r="L86" s="2"/>
    </row>
    <row r="87" spans="5:12">
      <c r="L87" s="2"/>
    </row>
    <row r="88" spans="5:12">
      <c r="L88" s="2"/>
    </row>
    <row r="89" spans="5:12">
      <c r="L89" s="2"/>
    </row>
    <row r="90" spans="5:12">
      <c r="L90" s="2"/>
    </row>
    <row r="91" spans="5:12">
      <c r="L91" s="2"/>
    </row>
    <row r="92" spans="5:12">
      <c r="L92" s="2"/>
    </row>
  </sheetData>
  <mergeCells count="8">
    <mergeCell ref="B9:D9"/>
    <mergeCell ref="B12:E12"/>
    <mergeCell ref="B3:D3"/>
    <mergeCell ref="B4:D4"/>
    <mergeCell ref="B5:D5"/>
    <mergeCell ref="B6:D6"/>
    <mergeCell ref="B7:D7"/>
    <mergeCell ref="B8:D8"/>
  </mergeCells>
  <pageMargins left="0.7" right="0.7" top="0.75" bottom="0.75" header="0.3" footer="0.3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B78DB-65D7-411C-8918-9EFEEFE176CE}">
  <dimension ref="A2:L90"/>
  <sheetViews>
    <sheetView view="pageBreakPreview" topLeftCell="A58" zoomScaleNormal="100" zoomScaleSheetLayoutView="100" workbookViewId="0">
      <selection activeCell="E5" sqref="E5"/>
    </sheetView>
  </sheetViews>
  <sheetFormatPr baseColWidth="10" defaultColWidth="9.36328125" defaultRowHeight="15"/>
  <cols>
    <col min="1" max="1" width="5.08984375" style="1" bestFit="1" customWidth="1"/>
    <col min="2" max="2" width="58.81640625" style="2" customWidth="1"/>
    <col min="3" max="3" width="8.08984375" style="3" bestFit="1" customWidth="1"/>
    <col min="4" max="4" width="8.7265625" style="3" bestFit="1" customWidth="1"/>
    <col min="5" max="5" width="11.1796875" style="4" bestFit="1" customWidth="1"/>
    <col min="6" max="6" width="24" style="3" bestFit="1" customWidth="1"/>
    <col min="7" max="7" width="21.90625" style="3" bestFit="1" customWidth="1"/>
    <col min="8" max="8" width="22.81640625" style="3" bestFit="1" customWidth="1"/>
    <col min="9" max="9" width="24.36328125" style="4" bestFit="1" customWidth="1"/>
    <col min="10" max="10" width="17.453125" style="4" bestFit="1" customWidth="1"/>
    <col min="11" max="11" width="9.90625" style="2" bestFit="1" customWidth="1"/>
    <col min="12" max="12" width="12" style="3" customWidth="1"/>
    <col min="13" max="13" width="13.6328125" style="2" bestFit="1" customWidth="1"/>
    <col min="14" max="14" width="11.08984375" style="2" bestFit="1" customWidth="1"/>
    <col min="15" max="15" width="12.36328125" style="2" bestFit="1" customWidth="1"/>
    <col min="16" max="16" width="14.81640625" style="2" customWidth="1"/>
    <col min="17" max="16384" width="9.36328125" style="2"/>
  </cols>
  <sheetData>
    <row r="2" spans="1:12" ht="15.6" thickBot="1"/>
    <row r="3" spans="1:12" ht="18">
      <c r="B3" s="113" t="s">
        <v>0</v>
      </c>
      <c r="C3" s="113"/>
      <c r="D3" s="113"/>
      <c r="E3" s="5" t="s">
        <v>1</v>
      </c>
    </row>
    <row r="4" spans="1:12" ht="18">
      <c r="B4" s="113" t="s">
        <v>2</v>
      </c>
      <c r="C4" s="113"/>
      <c r="D4" s="113"/>
      <c r="E4" s="6">
        <v>46093</v>
      </c>
    </row>
    <row r="5" spans="1:12" ht="18">
      <c r="B5" s="113" t="s">
        <v>3</v>
      </c>
      <c r="C5" s="113"/>
      <c r="D5" s="113"/>
      <c r="E5" s="2"/>
    </row>
    <row r="6" spans="1:12" ht="18">
      <c r="B6" s="113" t="s">
        <v>54</v>
      </c>
      <c r="C6" s="113"/>
      <c r="D6" s="113"/>
      <c r="E6" s="2"/>
    </row>
    <row r="7" spans="1:12" ht="18">
      <c r="B7" s="113" t="s">
        <v>4</v>
      </c>
      <c r="C7" s="113"/>
      <c r="D7" s="113"/>
      <c r="E7" s="2"/>
    </row>
    <row r="8" spans="1:12" ht="18">
      <c r="B8" s="113" t="s">
        <v>5</v>
      </c>
      <c r="C8" s="113"/>
      <c r="D8" s="113"/>
      <c r="E8" s="2"/>
    </row>
    <row r="9" spans="1:12" ht="18">
      <c r="B9" s="113" t="s">
        <v>6</v>
      </c>
      <c r="C9" s="113"/>
      <c r="D9" s="113"/>
    </row>
    <row r="11" spans="1:12" ht="18.600000000000001" customHeight="1" thickBot="1">
      <c r="A11" s="2"/>
      <c r="C11" s="2"/>
      <c r="D11" s="2"/>
      <c r="E11" s="2"/>
      <c r="F11" s="2"/>
      <c r="H11" s="7"/>
      <c r="J11" s="2"/>
      <c r="K11" s="3"/>
      <c r="L11" s="2"/>
    </row>
    <row r="12" spans="1:12" ht="36.6" customHeight="1" thickTop="1">
      <c r="A12" s="8"/>
      <c r="B12" s="114" t="s">
        <v>7</v>
      </c>
      <c r="C12" s="115"/>
      <c r="D12" s="115"/>
      <c r="E12" s="115"/>
      <c r="F12" s="9" t="s">
        <v>8</v>
      </c>
      <c r="G12" s="10">
        <v>46093</v>
      </c>
      <c r="H12" s="11"/>
      <c r="I12" s="11"/>
      <c r="J12" s="2"/>
      <c r="K12" s="3"/>
      <c r="L12" s="2"/>
    </row>
    <row r="13" spans="1:12" ht="13.5" customHeight="1">
      <c r="A13" s="64"/>
      <c r="B13" s="65"/>
      <c r="C13" s="65"/>
      <c r="D13" s="65"/>
      <c r="E13" s="65"/>
      <c r="F13" s="65"/>
      <c r="G13" s="65"/>
      <c r="H13" s="12"/>
      <c r="I13" s="12"/>
      <c r="J13" s="2"/>
      <c r="K13" s="3"/>
      <c r="L13" s="2"/>
    </row>
    <row r="14" spans="1:12" ht="30.6" customHeight="1" thickBot="1">
      <c r="A14" s="66" t="s">
        <v>9</v>
      </c>
      <c r="B14" s="67" t="s">
        <v>10</v>
      </c>
      <c r="C14" s="67" t="s">
        <v>11</v>
      </c>
      <c r="D14" s="67" t="s">
        <v>12</v>
      </c>
      <c r="E14" s="68" t="s">
        <v>13</v>
      </c>
      <c r="F14" s="68" t="s">
        <v>14</v>
      </c>
      <c r="G14" s="68" t="s">
        <v>15</v>
      </c>
      <c r="I14" s="12"/>
      <c r="J14" s="2"/>
      <c r="L14" s="2"/>
    </row>
    <row r="15" spans="1:12" ht="16.2" thickTop="1" thickBot="1">
      <c r="A15" s="42"/>
      <c r="B15" s="43"/>
      <c r="C15" s="43"/>
      <c r="D15" s="43"/>
      <c r="E15" s="44"/>
      <c r="F15" s="44"/>
      <c r="G15" s="2"/>
      <c r="I15" s="12"/>
      <c r="J15" s="2"/>
      <c r="L15" s="2"/>
    </row>
    <row r="16" spans="1:12" ht="16.2" thickBot="1">
      <c r="A16" s="45">
        <v>1</v>
      </c>
      <c r="B16" s="69" t="s">
        <v>16</v>
      </c>
      <c r="C16" s="46"/>
      <c r="D16" s="47"/>
      <c r="E16" s="47"/>
      <c r="F16" s="70"/>
      <c r="G16" s="71">
        <f>SUM(F17:F21)</f>
        <v>0</v>
      </c>
      <c r="I16" s="12"/>
      <c r="J16" s="2"/>
      <c r="L16" s="2"/>
    </row>
    <row r="17" spans="1:12" ht="31.2">
      <c r="A17" s="72">
        <f>A16+0.1</f>
        <v>1.1000000000000001</v>
      </c>
      <c r="B17" s="48" t="s">
        <v>17</v>
      </c>
      <c r="C17" s="13">
        <f>C33</f>
        <v>960</v>
      </c>
      <c r="D17" s="49" t="s">
        <v>18</v>
      </c>
      <c r="E17" s="47"/>
      <c r="F17" s="73">
        <f>E17*C17</f>
        <v>0</v>
      </c>
      <c r="G17" s="2"/>
      <c r="I17" s="12"/>
      <c r="J17" s="2"/>
      <c r="L17" s="2"/>
    </row>
    <row r="18" spans="1:12" ht="31.2">
      <c r="A18" s="72">
        <f>A17+0.1</f>
        <v>1.2000000000000002</v>
      </c>
      <c r="B18" s="48" t="s">
        <v>19</v>
      </c>
      <c r="C18" s="14">
        <v>1</v>
      </c>
      <c r="D18" s="50" t="s">
        <v>20</v>
      </c>
      <c r="E18" s="47"/>
      <c r="F18" s="73">
        <f t="shared" ref="F18:F39" si="0">E18*C18</f>
        <v>0</v>
      </c>
      <c r="G18" s="2"/>
      <c r="I18" s="12"/>
      <c r="J18" s="2"/>
      <c r="L18" s="2"/>
    </row>
    <row r="19" spans="1:12" ht="15.6">
      <c r="A19" s="72">
        <f t="shared" ref="A19:A20" si="1">A18+0.1</f>
        <v>1.3000000000000003</v>
      </c>
      <c r="B19" s="48" t="s">
        <v>21</v>
      </c>
      <c r="C19" s="13">
        <f>C33</f>
        <v>960</v>
      </c>
      <c r="D19" s="49" t="s">
        <v>22</v>
      </c>
      <c r="E19" s="47"/>
      <c r="F19" s="73">
        <f t="shared" si="0"/>
        <v>0</v>
      </c>
      <c r="G19" s="2"/>
      <c r="I19" s="12"/>
      <c r="J19" s="2"/>
      <c r="L19" s="2"/>
    </row>
    <row r="20" spans="1:12" ht="15.6">
      <c r="A20" s="74">
        <f t="shared" si="1"/>
        <v>1.4000000000000004</v>
      </c>
      <c r="B20" s="51" t="s">
        <v>23</v>
      </c>
      <c r="C20" s="15">
        <v>2</v>
      </c>
      <c r="D20" s="52" t="s">
        <v>20</v>
      </c>
      <c r="E20" s="47"/>
      <c r="F20" s="73">
        <f t="shared" si="0"/>
        <v>0</v>
      </c>
      <c r="G20" s="2"/>
      <c r="I20" s="12"/>
      <c r="J20" s="2"/>
      <c r="L20" s="2"/>
    </row>
    <row r="21" spans="1:12" ht="15.6">
      <c r="A21" s="75"/>
      <c r="B21" s="48"/>
      <c r="C21" s="76"/>
      <c r="D21" s="50"/>
      <c r="E21" s="47"/>
      <c r="F21" s="53"/>
      <c r="G21" s="54"/>
      <c r="I21" s="12"/>
      <c r="J21" s="2"/>
      <c r="L21" s="2"/>
    </row>
    <row r="22" spans="1:12" ht="15.6">
      <c r="A22" s="75"/>
      <c r="B22" s="48"/>
      <c r="C22" s="76"/>
      <c r="D22" s="50"/>
      <c r="E22" s="47"/>
      <c r="F22" s="55"/>
      <c r="G22" s="2"/>
      <c r="I22" s="12"/>
      <c r="J22" s="2"/>
      <c r="L22" s="2"/>
    </row>
    <row r="23" spans="1:12" ht="15.6">
      <c r="A23" s="77"/>
      <c r="B23" s="78" t="s">
        <v>24</v>
      </c>
      <c r="C23" s="79"/>
      <c r="D23" s="50"/>
      <c r="E23" s="47"/>
      <c r="F23" s="55"/>
      <c r="G23" s="2"/>
      <c r="I23" s="12"/>
      <c r="J23" s="2"/>
      <c r="L23" s="2"/>
    </row>
    <row r="24" spans="1:12" ht="15.6">
      <c r="A24" s="77"/>
      <c r="B24" s="56"/>
      <c r="C24" s="79"/>
      <c r="D24" s="50"/>
      <c r="E24" s="47"/>
      <c r="F24" s="55"/>
      <c r="G24" s="2"/>
      <c r="I24" s="12"/>
      <c r="J24" s="2"/>
      <c r="L24" s="2"/>
    </row>
    <row r="25" spans="1:12" ht="15.6">
      <c r="A25" s="57">
        <v>2</v>
      </c>
      <c r="B25" s="78" t="s">
        <v>25</v>
      </c>
      <c r="C25" s="79"/>
      <c r="D25" s="50"/>
      <c r="E25" s="47"/>
      <c r="F25" s="80"/>
      <c r="G25" s="71">
        <f>SUM(F26:F31)</f>
        <v>0</v>
      </c>
      <c r="I25" s="12"/>
      <c r="J25" s="2"/>
      <c r="L25" s="2"/>
    </row>
    <row r="26" spans="1:12" ht="15.6">
      <c r="A26" s="77">
        <f>A25+0.1</f>
        <v>2.1</v>
      </c>
      <c r="B26" s="59" t="s">
        <v>26</v>
      </c>
      <c r="C26" s="79">
        <f>(3*10*0.15)+(3*6*0.15)+(3*12*0.15)+(1.2*1.2*1.5*2)</f>
        <v>16.919999999999998</v>
      </c>
      <c r="D26" s="50" t="s">
        <v>27</v>
      </c>
      <c r="E26" s="47"/>
      <c r="F26" s="73">
        <f>E26*C26</f>
        <v>0</v>
      </c>
      <c r="G26" s="2"/>
      <c r="I26" s="12"/>
      <c r="J26" s="2"/>
      <c r="L26" s="2"/>
    </row>
    <row r="27" spans="1:12" ht="15.6">
      <c r="A27" s="77">
        <f t="shared" ref="A27:A29" si="2">A26+0.1</f>
        <v>2.2000000000000002</v>
      </c>
      <c r="B27" s="59" t="s">
        <v>28</v>
      </c>
      <c r="C27" s="79">
        <f>(C19*0.5)</f>
        <v>480</v>
      </c>
      <c r="D27" s="50" t="s">
        <v>18</v>
      </c>
      <c r="E27" s="47"/>
      <c r="F27" s="73">
        <f t="shared" ref="F27:F29" si="3">E27*C27</f>
        <v>0</v>
      </c>
      <c r="G27" s="81"/>
      <c r="I27" s="12"/>
      <c r="J27" s="2"/>
      <c r="L27" s="2"/>
    </row>
    <row r="28" spans="1:12" ht="15.6">
      <c r="A28" s="77">
        <f t="shared" si="2"/>
        <v>2.3000000000000003</v>
      </c>
      <c r="B28" s="59" t="s">
        <v>29</v>
      </c>
      <c r="C28" s="79">
        <f>C34*0.1</f>
        <v>70</v>
      </c>
      <c r="D28" s="50" t="s">
        <v>27</v>
      </c>
      <c r="E28" s="47"/>
      <c r="F28" s="73">
        <f t="shared" si="3"/>
        <v>0</v>
      </c>
      <c r="G28" s="2"/>
      <c r="I28" s="12"/>
      <c r="J28" s="2"/>
      <c r="L28" s="2"/>
    </row>
    <row r="29" spans="1:12" ht="15.6">
      <c r="A29" s="77">
        <f t="shared" si="2"/>
        <v>2.4000000000000004</v>
      </c>
      <c r="B29" s="48" t="s">
        <v>30</v>
      </c>
      <c r="C29" s="76">
        <f>C28+C26+C27*0.45</f>
        <v>302.92</v>
      </c>
      <c r="D29" s="50" t="s">
        <v>27</v>
      </c>
      <c r="E29" s="47"/>
      <c r="F29" s="73">
        <f t="shared" si="3"/>
        <v>0</v>
      </c>
      <c r="G29" s="2"/>
      <c r="I29" s="12"/>
      <c r="J29" s="2"/>
      <c r="L29" s="2"/>
    </row>
    <row r="30" spans="1:12" ht="15.6">
      <c r="A30" s="75"/>
      <c r="B30" s="48"/>
      <c r="C30" s="76"/>
      <c r="D30" s="50"/>
      <c r="E30" s="47"/>
      <c r="F30" s="82"/>
      <c r="G30" s="2"/>
      <c r="I30" s="12"/>
      <c r="J30" s="2"/>
      <c r="L30" s="2"/>
    </row>
    <row r="31" spans="1:12" ht="15.6">
      <c r="A31" s="60"/>
      <c r="B31" s="60"/>
      <c r="C31" s="50"/>
      <c r="D31" s="60"/>
      <c r="E31" s="47"/>
      <c r="F31" s="55"/>
      <c r="G31" s="54"/>
      <c r="I31" s="12"/>
      <c r="J31" s="2"/>
      <c r="L31" s="2"/>
    </row>
    <row r="32" spans="1:12" ht="15.6">
      <c r="A32" s="57">
        <v>3</v>
      </c>
      <c r="B32" s="78" t="s">
        <v>31</v>
      </c>
      <c r="C32" s="14"/>
      <c r="D32" s="50"/>
      <c r="E32" s="47"/>
      <c r="F32" s="80"/>
      <c r="G32" s="71">
        <f>SUM(F33:F35)</f>
        <v>0</v>
      </c>
      <c r="I32" s="12"/>
      <c r="J32" s="2"/>
      <c r="L32" s="2"/>
    </row>
    <row r="33" spans="1:12" ht="13.8" customHeight="1">
      <c r="A33" s="77">
        <f>A32+0.1</f>
        <v>3.1</v>
      </c>
      <c r="B33" s="59" t="s">
        <v>32</v>
      </c>
      <c r="C33" s="16">
        <f>'[1]PRESUP. GRAL SIN BADEN NI IMBOR'!C33</f>
        <v>960</v>
      </c>
      <c r="D33" s="50" t="s">
        <v>22</v>
      </c>
      <c r="E33" s="47"/>
      <c r="F33" s="73">
        <f t="shared" si="0"/>
        <v>0</v>
      </c>
      <c r="G33" s="2"/>
      <c r="H33" s="2"/>
      <c r="I33" s="2"/>
      <c r="J33" s="2"/>
      <c r="L33" s="2"/>
    </row>
    <row r="34" spans="1:12" ht="15.6">
      <c r="A34" s="77">
        <f t="shared" ref="A34" si="4">A33+0.1</f>
        <v>3.2</v>
      </c>
      <c r="B34" s="48" t="s">
        <v>33</v>
      </c>
      <c r="C34" s="16">
        <f>'[1]PRESUP. GRAL SIN BADEN NI IMBOR'!C34</f>
        <v>700</v>
      </c>
      <c r="D34" s="50" t="s">
        <v>18</v>
      </c>
      <c r="E34" s="47"/>
      <c r="F34" s="73">
        <f t="shared" si="0"/>
        <v>0</v>
      </c>
      <c r="G34" s="2"/>
      <c r="H34" s="2"/>
      <c r="I34" s="2"/>
      <c r="J34" s="2"/>
      <c r="L34" s="2"/>
    </row>
    <row r="35" spans="1:12" ht="15.6">
      <c r="A35" s="77"/>
      <c r="B35" s="48"/>
      <c r="C35" s="16"/>
      <c r="D35" s="50"/>
      <c r="E35" s="47"/>
      <c r="F35" s="53"/>
      <c r="G35" s="54"/>
      <c r="H35" s="2"/>
      <c r="I35" s="17"/>
      <c r="J35" s="2"/>
      <c r="L35" s="2"/>
    </row>
    <row r="36" spans="1:12" ht="15.6">
      <c r="A36" s="61">
        <v>4</v>
      </c>
      <c r="B36" s="56" t="s">
        <v>34</v>
      </c>
      <c r="C36" s="14"/>
      <c r="D36" s="50"/>
      <c r="E36" s="47"/>
      <c r="F36" s="58"/>
      <c r="G36" s="71">
        <f>SUM(F37:F41)</f>
        <v>0</v>
      </c>
      <c r="H36" s="2"/>
      <c r="I36" s="2"/>
      <c r="J36" s="2"/>
      <c r="L36" s="2"/>
    </row>
    <row r="37" spans="1:12" ht="15.6">
      <c r="A37" s="77">
        <f>+A36+0.1</f>
        <v>4.0999999999999996</v>
      </c>
      <c r="B37" s="48" t="s">
        <v>53</v>
      </c>
      <c r="C37" s="14">
        <v>1</v>
      </c>
      <c r="D37" s="50" t="s">
        <v>35</v>
      </c>
      <c r="E37" s="47"/>
      <c r="F37" s="73">
        <f t="shared" si="0"/>
        <v>0</v>
      </c>
      <c r="H37" s="2"/>
      <c r="I37" s="17"/>
      <c r="J37" s="2"/>
      <c r="L37" s="2"/>
    </row>
    <row r="38" spans="1:12" ht="15.6">
      <c r="A38" s="77">
        <f t="shared" ref="A38:A39" si="5">+A37+0.1</f>
        <v>4.1999999999999993</v>
      </c>
      <c r="B38" s="48" t="s">
        <v>36</v>
      </c>
      <c r="C38" s="14">
        <v>1</v>
      </c>
      <c r="D38" s="50" t="s">
        <v>35</v>
      </c>
      <c r="E38" s="47"/>
      <c r="F38" s="73">
        <f t="shared" si="0"/>
        <v>0</v>
      </c>
      <c r="H38" s="2"/>
      <c r="I38" s="17"/>
      <c r="J38" s="2"/>
      <c r="L38" s="2"/>
    </row>
    <row r="39" spans="1:12" ht="15.6">
      <c r="A39" s="77">
        <f t="shared" si="5"/>
        <v>4.2999999999999989</v>
      </c>
      <c r="B39" s="83" t="s">
        <v>37</v>
      </c>
      <c r="C39" s="14">
        <v>1</v>
      </c>
      <c r="D39" s="50" t="s">
        <v>35</v>
      </c>
      <c r="E39" s="47"/>
      <c r="F39" s="73">
        <f t="shared" si="0"/>
        <v>0</v>
      </c>
      <c r="G39" s="2"/>
      <c r="H39" s="2"/>
      <c r="I39" s="2"/>
      <c r="J39" s="2"/>
      <c r="L39" s="2"/>
    </row>
    <row r="40" spans="1:12" ht="15.6">
      <c r="A40" s="84"/>
      <c r="B40" s="85"/>
      <c r="C40" s="62"/>
      <c r="D40" s="86"/>
      <c r="E40" s="47"/>
      <c r="F40" s="82"/>
      <c r="G40" s="2"/>
      <c r="H40" s="2"/>
      <c r="I40" s="2"/>
      <c r="J40" s="2"/>
      <c r="L40" s="2"/>
    </row>
    <row r="41" spans="1:12" ht="15.6">
      <c r="A41" s="84"/>
      <c r="B41" s="85"/>
      <c r="C41" s="62"/>
      <c r="D41" s="86"/>
      <c r="E41" s="47"/>
      <c r="F41" s="55"/>
      <c r="G41" s="2"/>
      <c r="H41" s="2"/>
      <c r="I41" s="2"/>
      <c r="J41" s="2"/>
      <c r="L41" s="2"/>
    </row>
    <row r="42" spans="1:12">
      <c r="A42" s="87"/>
      <c r="B42" s="88" t="s">
        <v>38</v>
      </c>
      <c r="C42" s="89"/>
      <c r="D42" s="89"/>
      <c r="E42" s="89"/>
      <c r="F42" s="90"/>
      <c r="G42" s="91">
        <f>SUM(G16:G40)</f>
        <v>0</v>
      </c>
      <c r="H42" s="2"/>
      <c r="I42" s="2"/>
      <c r="J42" s="2"/>
      <c r="L42" s="2"/>
    </row>
    <row r="43" spans="1:12">
      <c r="A43" s="92"/>
      <c r="B43" s="93" t="s">
        <v>39</v>
      </c>
      <c r="C43" s="94"/>
      <c r="D43" s="94"/>
      <c r="E43" s="95"/>
      <c r="F43" s="63"/>
      <c r="G43" s="2"/>
      <c r="H43" s="2"/>
      <c r="I43" s="2"/>
      <c r="J43" s="2"/>
      <c r="L43" s="2"/>
    </row>
    <row r="44" spans="1:12">
      <c r="A44" s="96"/>
      <c r="B44" s="97" t="s">
        <v>40</v>
      </c>
      <c r="C44" s="98" t="s">
        <v>41</v>
      </c>
      <c r="D44" s="18">
        <v>0.1</v>
      </c>
      <c r="E44" s="99"/>
      <c r="F44" s="100">
        <f>D44*G42</f>
        <v>0</v>
      </c>
      <c r="G44" s="2"/>
      <c r="H44" s="2"/>
      <c r="I44" s="2"/>
      <c r="J44" s="2"/>
      <c r="L44" s="2"/>
    </row>
    <row r="45" spans="1:12">
      <c r="A45" s="96"/>
      <c r="B45" s="97" t="s">
        <v>42</v>
      </c>
      <c r="C45" s="98"/>
      <c r="D45" s="18">
        <v>4.3499999999999997E-2</v>
      </c>
      <c r="E45" s="99"/>
      <c r="F45" s="100">
        <f>D45*G42</f>
        <v>0</v>
      </c>
      <c r="G45" s="2"/>
      <c r="H45" s="2"/>
      <c r="I45" s="2"/>
      <c r="J45" s="2"/>
      <c r="L45" s="2"/>
    </row>
    <row r="46" spans="1:12">
      <c r="A46" s="96"/>
      <c r="B46" s="97" t="s">
        <v>43</v>
      </c>
      <c r="C46" s="98"/>
      <c r="D46" s="18">
        <v>2.5000000000000001E-2</v>
      </c>
      <c r="E46" s="99"/>
      <c r="F46" s="100">
        <f>D46*G42</f>
        <v>0</v>
      </c>
      <c r="G46" s="2"/>
      <c r="H46" s="2"/>
      <c r="I46" s="2"/>
      <c r="J46" s="2"/>
      <c r="L46" s="2"/>
    </row>
    <row r="47" spans="1:12">
      <c r="A47" s="96"/>
      <c r="B47" s="97" t="s">
        <v>44</v>
      </c>
      <c r="C47" s="98"/>
      <c r="D47" s="18">
        <v>1.4999999999999999E-2</v>
      </c>
      <c r="E47" s="99"/>
      <c r="F47" s="100">
        <f>D47*G42</f>
        <v>0</v>
      </c>
      <c r="G47" s="2"/>
      <c r="H47" s="2"/>
      <c r="I47" s="2"/>
      <c r="J47" s="2"/>
      <c r="L47" s="2"/>
    </row>
    <row r="48" spans="1:12">
      <c r="A48" s="96"/>
      <c r="B48" s="97" t="s">
        <v>45</v>
      </c>
      <c r="C48" s="98"/>
      <c r="D48" s="18">
        <v>0.03</v>
      </c>
      <c r="E48" s="99"/>
      <c r="F48" s="100">
        <f>D48*G42</f>
        <v>0</v>
      </c>
      <c r="G48" s="2"/>
      <c r="H48" s="2"/>
      <c r="I48" s="2"/>
      <c r="J48" s="2"/>
      <c r="L48" s="2"/>
    </row>
    <row r="49" spans="1:12">
      <c r="A49" s="96"/>
      <c r="B49" s="97" t="s">
        <v>46</v>
      </c>
      <c r="C49" s="98"/>
      <c r="D49" s="18">
        <v>1.2999999999999999E-2</v>
      </c>
      <c r="E49" s="99"/>
      <c r="F49" s="100">
        <f>D49*G42</f>
        <v>0</v>
      </c>
      <c r="G49" s="2"/>
      <c r="H49" s="2"/>
      <c r="I49" s="2"/>
      <c r="J49" s="2"/>
      <c r="L49" s="2"/>
    </row>
    <row r="50" spans="1:12">
      <c r="A50" s="96"/>
      <c r="B50" s="97" t="s">
        <v>47</v>
      </c>
      <c r="C50" s="98"/>
      <c r="D50" s="18">
        <v>1E-3</v>
      </c>
      <c r="E50" s="99"/>
      <c r="F50" s="100">
        <f>D50*G42</f>
        <v>0</v>
      </c>
      <c r="G50" s="2"/>
      <c r="H50" s="2"/>
      <c r="I50" s="2"/>
      <c r="J50" s="2"/>
      <c r="L50" s="2"/>
    </row>
    <row r="51" spans="1:12">
      <c r="A51" s="96"/>
      <c r="B51" s="97" t="s">
        <v>48</v>
      </c>
      <c r="C51" s="98"/>
      <c r="D51" s="18">
        <v>0.18</v>
      </c>
      <c r="E51" s="99"/>
      <c r="F51" s="100">
        <f>D51*F44</f>
        <v>0</v>
      </c>
      <c r="G51" s="2"/>
      <c r="H51" s="19"/>
      <c r="I51" s="2"/>
      <c r="J51" s="2"/>
      <c r="L51" s="2"/>
    </row>
    <row r="52" spans="1:12">
      <c r="A52" s="96"/>
      <c r="B52" s="97"/>
      <c r="C52" s="98"/>
      <c r="D52" s="18"/>
      <c r="E52" s="95"/>
      <c r="F52" s="53"/>
      <c r="G52" s="2"/>
      <c r="H52" s="2"/>
      <c r="I52" s="2"/>
      <c r="J52" s="2"/>
      <c r="L52" s="2"/>
    </row>
    <row r="53" spans="1:12">
      <c r="A53" s="87"/>
      <c r="B53" s="88" t="s">
        <v>49</v>
      </c>
      <c r="C53" s="101"/>
      <c r="D53" s="102"/>
      <c r="E53" s="103"/>
      <c r="F53" s="104"/>
      <c r="G53" s="105">
        <f>SUM(F44:F52)</f>
        <v>0</v>
      </c>
      <c r="H53" s="2"/>
      <c r="I53" s="2"/>
      <c r="J53" s="2"/>
      <c r="L53" s="2"/>
    </row>
    <row r="54" spans="1:12" ht="16.8">
      <c r="A54" s="96"/>
      <c r="B54" s="97"/>
      <c r="C54" s="98"/>
      <c r="D54" s="98"/>
      <c r="E54" s="106"/>
      <c r="F54" s="107"/>
      <c r="G54" s="2"/>
      <c r="H54" s="2"/>
      <c r="I54" s="2"/>
      <c r="J54" s="2"/>
      <c r="L54" s="2"/>
    </row>
    <row r="55" spans="1:12" ht="16.8">
      <c r="A55" s="96"/>
      <c r="B55" s="97"/>
      <c r="C55" s="98"/>
      <c r="D55" s="98"/>
      <c r="E55" s="106"/>
      <c r="F55" s="107"/>
      <c r="G55" s="2"/>
      <c r="H55" s="2"/>
      <c r="I55" s="2"/>
      <c r="J55" s="2"/>
      <c r="L55" s="2"/>
    </row>
    <row r="56" spans="1:12" ht="15.6">
      <c r="A56" s="87"/>
      <c r="B56" s="88" t="s">
        <v>50</v>
      </c>
      <c r="C56" s="101"/>
      <c r="D56" s="108" t="s">
        <v>51</v>
      </c>
      <c r="E56" s="103"/>
      <c r="F56" s="109"/>
      <c r="G56" s="110">
        <f>+G53+G42</f>
        <v>0</v>
      </c>
      <c r="H56" s="2"/>
      <c r="I56" s="2"/>
      <c r="J56" s="2"/>
      <c r="L56" s="2"/>
    </row>
    <row r="57" spans="1:12" ht="15.6">
      <c r="A57" s="20"/>
      <c r="B57" s="21"/>
      <c r="C57" s="22"/>
      <c r="D57" s="23"/>
      <c r="E57" s="24"/>
      <c r="F57" s="25"/>
      <c r="G57" s="2"/>
      <c r="H57" s="2"/>
      <c r="I57" s="2"/>
      <c r="J57" s="2"/>
      <c r="L57" s="2"/>
    </row>
    <row r="58" spans="1:12">
      <c r="A58" s="20"/>
      <c r="B58" s="26"/>
      <c r="C58" s="24"/>
      <c r="D58" s="24"/>
      <c r="E58" s="27"/>
      <c r="F58" s="24"/>
      <c r="G58" s="24"/>
      <c r="H58" s="24"/>
      <c r="I58" s="2"/>
      <c r="J58" s="2"/>
      <c r="L58" s="2"/>
    </row>
    <row r="59" spans="1:12">
      <c r="A59" s="20"/>
      <c r="B59" s="27"/>
      <c r="C59" s="28"/>
      <c r="D59" s="29"/>
      <c r="E59" s="27"/>
      <c r="F59" s="30"/>
      <c r="G59" s="30"/>
      <c r="H59" s="30"/>
      <c r="I59" s="2"/>
      <c r="J59" s="2"/>
      <c r="L59" s="2"/>
    </row>
    <row r="60" spans="1:12">
      <c r="A60" s="20"/>
      <c r="B60" s="27"/>
      <c r="C60" s="31"/>
      <c r="D60" s="31"/>
      <c r="E60" s="27"/>
      <c r="F60" s="32"/>
      <c r="G60" s="32"/>
      <c r="H60" s="32"/>
      <c r="I60" s="2"/>
      <c r="J60" s="2"/>
      <c r="L60" s="2"/>
    </row>
    <row r="61" spans="1:12">
      <c r="A61" s="20"/>
      <c r="B61" s="27"/>
      <c r="C61" s="31"/>
      <c r="D61" s="31"/>
      <c r="E61" s="27"/>
      <c r="I61" s="2"/>
      <c r="J61" s="2"/>
      <c r="L61" s="2"/>
    </row>
    <row r="62" spans="1:12">
      <c r="A62" s="20"/>
      <c r="B62" s="27"/>
      <c r="C62" s="31"/>
      <c r="D62" s="31"/>
      <c r="E62" s="27"/>
      <c r="F62" s="33"/>
      <c r="G62" s="33"/>
      <c r="H62" s="33"/>
      <c r="I62" s="34"/>
      <c r="J62" s="2"/>
      <c r="L62" s="2"/>
    </row>
    <row r="63" spans="1:12">
      <c r="B63" s="27"/>
      <c r="C63" s="31"/>
      <c r="E63" s="2"/>
      <c r="F63" s="35"/>
      <c r="G63" s="35"/>
      <c r="H63" s="35"/>
      <c r="J63" s="2"/>
      <c r="L63" s="2"/>
    </row>
    <row r="64" spans="1:12">
      <c r="B64" s="27"/>
      <c r="C64" s="31"/>
      <c r="F64" s="35"/>
      <c r="G64" s="35"/>
      <c r="H64" s="35"/>
      <c r="J64" s="2"/>
      <c r="L64" s="2"/>
    </row>
    <row r="65" spans="2:12" ht="28.5" customHeight="1">
      <c r="B65" s="27"/>
      <c r="C65" s="31"/>
      <c r="F65" s="35"/>
      <c r="G65" s="24"/>
      <c r="H65" s="24"/>
      <c r="J65" s="2"/>
      <c r="L65" s="2"/>
    </row>
    <row r="66" spans="2:12">
      <c r="B66" s="27"/>
      <c r="C66" s="31"/>
      <c r="F66" s="35"/>
      <c r="J66" s="2"/>
      <c r="L66" s="2"/>
    </row>
    <row r="67" spans="2:12">
      <c r="B67" s="27"/>
      <c r="C67" s="31"/>
      <c r="F67" s="35"/>
      <c r="J67" s="2"/>
      <c r="L67" s="2"/>
    </row>
    <row r="68" spans="2:12">
      <c r="B68" s="27"/>
      <c r="C68" s="31"/>
      <c r="F68" s="35"/>
      <c r="J68" s="2"/>
      <c r="L68" s="2"/>
    </row>
    <row r="69" spans="2:12">
      <c r="B69" s="27"/>
      <c r="C69" s="31"/>
      <c r="F69" s="35"/>
      <c r="J69" s="2"/>
      <c r="L69" s="2"/>
    </row>
    <row r="70" spans="2:12">
      <c r="B70" s="27"/>
      <c r="C70" s="31"/>
      <c r="J70" s="2"/>
      <c r="L70" s="2"/>
    </row>
    <row r="71" spans="2:12">
      <c r="B71" s="27"/>
      <c r="C71" s="31"/>
      <c r="D71" s="34"/>
      <c r="J71" s="2"/>
      <c r="L71" s="2"/>
    </row>
    <row r="72" spans="2:12">
      <c r="C72" s="31"/>
      <c r="D72" s="34"/>
      <c r="J72" s="2"/>
      <c r="L72" s="2"/>
    </row>
    <row r="73" spans="2:12">
      <c r="D73" s="36"/>
      <c r="J73" s="2"/>
      <c r="L73" s="2"/>
    </row>
    <row r="74" spans="2:12">
      <c r="D74" s="36"/>
      <c r="E74" s="37"/>
      <c r="J74" s="2"/>
      <c r="L74" s="2"/>
    </row>
    <row r="75" spans="2:12">
      <c r="D75" s="38"/>
      <c r="E75" s="37"/>
      <c r="L75" s="2"/>
    </row>
    <row r="76" spans="2:12">
      <c r="D76" s="111"/>
      <c r="E76" s="38"/>
      <c r="L76" s="2"/>
    </row>
    <row r="77" spans="2:12">
      <c r="D77" s="111"/>
      <c r="E77" s="39"/>
      <c r="L77" s="2"/>
    </row>
    <row r="78" spans="2:12">
      <c r="D78" s="112"/>
      <c r="E78" s="39"/>
      <c r="L78" s="2"/>
    </row>
    <row r="79" spans="2:12">
      <c r="E79" s="40"/>
      <c r="L79" s="2"/>
    </row>
    <row r="80" spans="2:12">
      <c r="E80" s="41"/>
      <c r="L80" s="2"/>
    </row>
    <row r="81" spans="12:12">
      <c r="L81" s="2"/>
    </row>
    <row r="82" spans="12:12">
      <c r="L82" s="2"/>
    </row>
    <row r="83" spans="12:12">
      <c r="L83" s="2"/>
    </row>
    <row r="84" spans="12:12">
      <c r="L84" s="2"/>
    </row>
    <row r="85" spans="12:12">
      <c r="L85" s="2"/>
    </row>
    <row r="86" spans="12:12">
      <c r="L86" s="2"/>
    </row>
    <row r="87" spans="12:12">
      <c r="L87" s="2"/>
    </row>
    <row r="88" spans="12:12">
      <c r="L88" s="2"/>
    </row>
    <row r="89" spans="12:12">
      <c r="L89" s="2"/>
    </row>
    <row r="90" spans="12:12">
      <c r="L90" s="2"/>
    </row>
  </sheetData>
  <mergeCells count="8">
    <mergeCell ref="B9:D9"/>
    <mergeCell ref="B12:E12"/>
    <mergeCell ref="B3:D3"/>
    <mergeCell ref="B4:D4"/>
    <mergeCell ref="B5:D5"/>
    <mergeCell ref="B6:D6"/>
    <mergeCell ref="B7:D7"/>
    <mergeCell ref="B8:D8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sin precio con bade</vt:lpstr>
      <vt:lpstr>presupuesto sin precio sin bade</vt:lpstr>
      <vt:lpstr>'presupuesto sin precio con bade'!Área_de_impresión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zoinira reynoso perez</dc:creator>
  <cp:lastModifiedBy>Lesly Katherine Sanchez</cp:lastModifiedBy>
  <dcterms:created xsi:type="dcterms:W3CDTF">2025-11-27T19:49:30Z</dcterms:created>
  <dcterms:modified xsi:type="dcterms:W3CDTF">2026-03-23T15:17:20Z</dcterms:modified>
</cp:coreProperties>
</file>